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DXR\DXR\DXR\DXR-2025-0220 AC Risques\2 DCE de travail\"/>
    </mc:Choice>
  </mc:AlternateContent>
  <xr:revisionPtr revIDLastSave="0" documentId="13_ncr:1_{CB1D2281-3AD9-467F-A236-4A3E49FE3CC8}" xr6:coauthVersionLast="47" xr6:coauthVersionMax="47" xr10:uidLastSave="{00000000-0000-0000-0000-000000000000}"/>
  <bookViews>
    <workbookView xWindow="-110" yWindow="-110" windowWidth="19420" windowHeight="11500" tabRatio="981" activeTab="2" xr2:uid="{00000000-000D-0000-FFFF-FFFF00000000}"/>
  </bookViews>
  <sheets>
    <sheet name="BPU LOT 2 BONS DE COMMANDE" sheetId="14" r:id="rId1"/>
    <sheet name=" DQE LOT 2 BONS DE COMMANDE" sheetId="15" r:id="rId2"/>
    <sheet name="BPU LOT 2 MARCHES SUBSEQUENTS" sheetId="20" r:id="rId3"/>
    <sheet name="DQE LOT 2 MARCHES SUBSEQUENTS" sheetId="18" r:id="rId4"/>
    <sheet name="SYNTHESE TOTAL ESTIMATIF" sheetId="19" r:id="rId5"/>
    <sheet name="liste" sheetId="17" state="hidden" r:id="rId6"/>
  </sheets>
  <definedNames>
    <definedName name="_xlnm.Print_Area" localSheetId="1">' DQE LOT 2 BONS DE COMMANDE'!$B$1:$J$38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9" l="1"/>
  <c r="E4" i="18"/>
  <c r="F4" i="15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12" i="20"/>
  <c r="H18" i="18"/>
  <c r="I18" i="18" s="1"/>
  <c r="H19" i="18"/>
  <c r="I19" i="18" s="1"/>
  <c r="H20" i="18"/>
  <c r="I20" i="18" s="1"/>
  <c r="H21" i="18"/>
  <c r="I21" i="18" s="1"/>
  <c r="H23" i="18"/>
  <c r="I23" i="18" s="1"/>
  <c r="H24" i="18"/>
  <c r="I24" i="18" s="1"/>
  <c r="H25" i="18"/>
  <c r="I25" i="18" s="1"/>
  <c r="H26" i="18"/>
  <c r="I26" i="18" s="1"/>
  <c r="F14" i="18"/>
  <c r="H14" i="18" s="1"/>
  <c r="I14" i="18" s="1"/>
  <c r="F15" i="18"/>
  <c r="H15" i="18" s="1"/>
  <c r="I15" i="18" s="1"/>
  <c r="F16" i="18"/>
  <c r="H16" i="18" s="1"/>
  <c r="I16" i="18" s="1"/>
  <c r="F17" i="18"/>
  <c r="H17" i="18" s="1"/>
  <c r="I17" i="18" s="1"/>
  <c r="F18" i="18"/>
  <c r="F19" i="18"/>
  <c r="F20" i="18"/>
  <c r="F21" i="18"/>
  <c r="F22" i="18"/>
  <c r="H22" i="18" s="1"/>
  <c r="I22" i="18" s="1"/>
  <c r="F23" i="18"/>
  <c r="F24" i="18"/>
  <c r="F25" i="18"/>
  <c r="F26" i="18"/>
  <c r="F13" i="18"/>
  <c r="H13" i="18" s="1"/>
  <c r="H27" i="18" l="1"/>
  <c r="H32" i="18" s="1"/>
  <c r="G11" i="19" s="1"/>
  <c r="I13" i="18"/>
  <c r="I27" i="18" s="1"/>
  <c r="I32" i="18" s="1"/>
  <c r="H11" i="19" s="1"/>
  <c r="E25" i="15" l="1"/>
  <c r="E24" i="15"/>
  <c r="E23" i="15"/>
  <c r="E22" i="15"/>
  <c r="E21" i="15"/>
  <c r="E20" i="15"/>
  <c r="E19" i="15"/>
  <c r="E18" i="15"/>
  <c r="E17" i="15"/>
  <c r="E16" i="15"/>
  <c r="E15" i="15"/>
  <c r="E14" i="15"/>
  <c r="H14" i="14" l="1"/>
  <c r="H15" i="14"/>
  <c r="H16" i="14"/>
  <c r="F14" i="15"/>
  <c r="H14" i="15" s="1"/>
  <c r="I14" i="15" s="1"/>
  <c r="F15" i="15"/>
  <c r="H15" i="15" s="1"/>
  <c r="I15" i="15" s="1"/>
  <c r="F16" i="15"/>
  <c r="H16" i="15" s="1"/>
  <c r="I16" i="15" s="1"/>
  <c r="E13" i="15"/>
  <c r="F13" i="15"/>
  <c r="H13" i="15" s="1"/>
  <c r="I13" i="15" s="1"/>
  <c r="F17" i="15"/>
  <c r="H17" i="15" s="1"/>
  <c r="I17" i="15" s="1"/>
  <c r="F18" i="15"/>
  <c r="H18" i="15" s="1"/>
  <c r="I18" i="15" s="1"/>
  <c r="F19" i="15"/>
  <c r="H19" i="15" s="1"/>
  <c r="I19" i="15" s="1"/>
  <c r="F20" i="15"/>
  <c r="H20" i="15" s="1"/>
  <c r="I20" i="15" s="1"/>
  <c r="F21" i="15"/>
  <c r="H21" i="15" s="1"/>
  <c r="I21" i="15" s="1"/>
  <c r="F22" i="15"/>
  <c r="H22" i="15" s="1"/>
  <c r="I22" i="15" s="1"/>
  <c r="F23" i="15"/>
  <c r="H23" i="15" s="1"/>
  <c r="I23" i="15" s="1"/>
  <c r="F24" i="15"/>
  <c r="H24" i="15" s="1"/>
  <c r="I24" i="15" s="1"/>
  <c r="F25" i="15"/>
  <c r="H25" i="15" s="1"/>
  <c r="I25" i="15" s="1"/>
  <c r="F12" i="15"/>
  <c r="E12" i="15"/>
  <c r="D20" i="15"/>
  <c r="D21" i="15"/>
  <c r="D22" i="15"/>
  <c r="D23" i="15"/>
  <c r="D24" i="15"/>
  <c r="D25" i="15"/>
  <c r="D19" i="15"/>
  <c r="D18" i="15"/>
  <c r="D13" i="15"/>
  <c r="D16" i="15"/>
  <c r="D17" i="15"/>
  <c r="D12" i="15"/>
  <c r="H24" i="14"/>
  <c r="H23" i="14"/>
  <c r="H20" i="14"/>
  <c r="H19" i="14"/>
  <c r="H18" i="14"/>
  <c r="H17" i="14"/>
  <c r="H13" i="14"/>
  <c r="H12" i="14"/>
  <c r="H21" i="14"/>
  <c r="F33" i="14" l="1"/>
  <c r="G33" i="15"/>
  <c r="G34" i="15"/>
  <c r="G32" i="15"/>
  <c r="G35" i="15" l="1"/>
  <c r="I34" i="15" s="1"/>
  <c r="H25" i="14"/>
  <c r="I35" i="15" l="1"/>
  <c r="H10" i="19" s="1"/>
  <c r="H12" i="19" s="1"/>
  <c r="G10" i="19"/>
  <c r="G12" i="19" s="1"/>
  <c r="H12" i="15"/>
  <c r="B33" i="17" l="1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52" i="17"/>
  <c r="B32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" i="17"/>
  <c r="I12" i="15" l="1"/>
  <c r="I27" i="15" s="1"/>
  <c r="H27" i="15"/>
  <c r="H22" i="14" l="1"/>
</calcChain>
</file>

<file path=xl/sharedStrings.xml><?xml version="1.0" encoding="utf-8"?>
<sst xmlns="http://schemas.openxmlformats.org/spreadsheetml/2006/main" count="181" uniqueCount="67">
  <si>
    <t>Nom du soumissionnaire :</t>
  </si>
  <si>
    <t>COUT PAR PROFIL</t>
  </si>
  <si>
    <t>PROFIL</t>
  </si>
  <si>
    <t>TAUX JOURNALIER 
EN € HT</t>
  </si>
  <si>
    <t>Date et lieu</t>
  </si>
  <si>
    <t>Nom et fonction</t>
  </si>
  <si>
    <t>Signature</t>
  </si>
  <si>
    <t>Le présent document n'est pas contractuel.</t>
  </si>
  <si>
    <t>TOTAL</t>
  </si>
  <si>
    <t>TOTAL 
EN € HT</t>
  </si>
  <si>
    <t>REMPLIR LES CASES ROSES</t>
  </si>
  <si>
    <t>Le présent document est contractuel et engageant pour le soumissionnaire.</t>
  </si>
  <si>
    <t>Seuls les profils listés ci-après seront sollicités pour l'exécution des missions.</t>
  </si>
  <si>
    <t>NOMBRE D'ANNEES D'EXPERIENCES</t>
  </si>
  <si>
    <t>TVA %</t>
  </si>
  <si>
    <t>TAUX JOURNALIER 
EN € TTC</t>
  </si>
  <si>
    <t>OBSERVATIONS</t>
  </si>
  <si>
    <t xml:space="preserve">AUTRES COUTS EVENTUELS - seront facturés sur devis et au réel avec ACCORD préliminaire de l'AFD </t>
  </si>
  <si>
    <t>TOTAL 
EN € TTC</t>
  </si>
  <si>
    <t xml:space="preserve">AUCUNE ACTION </t>
  </si>
  <si>
    <r>
      <t>Profils</t>
    </r>
    <r>
      <rPr>
        <b/>
        <sz val="14"/>
        <color rgb="FFC00000"/>
        <rFont val="Century Gothic"/>
        <family val="2"/>
      </rPr>
      <t>*</t>
    </r>
    <r>
      <rPr>
        <b/>
        <sz val="12"/>
        <color theme="1"/>
        <rFont val="Century Gothic"/>
        <family val="2"/>
      </rPr>
      <t xml:space="preserve"> mobilisés entre :</t>
    </r>
  </si>
  <si>
    <t>Taux de dégressivité (en %)</t>
  </si>
  <si>
    <t>nb de jours</t>
  </si>
  <si>
    <t xml:space="preserve">Les quantités indiquées ci-après sont données à titre indicatif et ne sont pas engageantes pour l'AFD. </t>
  </si>
  <si>
    <t>TAUX DE DEGRESSIVITE EN CAS DE CONSECUTIVITE DE JOURS DE PRESTATION (*)</t>
  </si>
  <si>
    <t>Profils mobilisés entre :</t>
  </si>
  <si>
    <t>Coefficient de dégressivitité en % : (remise globale et uniforme) le taux de % est fixe et s'applique sur la volumétrie totale</t>
  </si>
  <si>
    <t>* Ce taux de dégressivité s'applique à tous les profils</t>
  </si>
  <si>
    <t>QUANTITE ESTIMEE EN JOUR
Sur durée de l'accord</t>
  </si>
  <si>
    <t>taux</t>
  </si>
  <si>
    <t>Nb de jour * par le taux moyen accordé</t>
  </si>
  <si>
    <t>TOTAL EN € HT</t>
  </si>
  <si>
    <t>TOTAL EN € TTC</t>
  </si>
  <si>
    <t>MOYENNE DES TAUX</t>
  </si>
  <si>
    <t>PROFIL (Cf. CCTP)</t>
  </si>
  <si>
    <t xml:space="preserve">Expert en risque opérationnels </t>
  </si>
  <si>
    <t>junior (de 3 à 5 ans)</t>
  </si>
  <si>
    <t>senior (Minimum 8 ans)</t>
  </si>
  <si>
    <t>Expert en risques financiers, crédit, liquidité</t>
  </si>
  <si>
    <t>Expert en conformité réglementaire</t>
  </si>
  <si>
    <t>Expert en KYC / Lutte anti-blanchiment</t>
  </si>
  <si>
    <t>Expert en contrôle de second niveau</t>
  </si>
  <si>
    <t xml:space="preserve">Expert en audit interne &amp; qualité </t>
  </si>
  <si>
    <r>
      <rPr>
        <b/>
        <sz val="11"/>
        <color theme="1"/>
        <rFont val="Roboto Black"/>
      </rPr>
      <t xml:space="preserve"> Accord cadre à Marchés Subséquents et bons de commande pour des appuis métier des fonctions risque, conformité / contrôle permanent 
DXR-2025-0220
LOT 02 - Prestations d’Expertise spécifiques en Appui aux métiers Risque et Conformité / Contrôle permanent
</t>
    </r>
    <r>
      <rPr>
        <sz val="12"/>
        <color theme="1"/>
        <rFont val="Roboto Black"/>
      </rPr>
      <t xml:space="preserve">
</t>
    </r>
    <r>
      <rPr>
        <b/>
        <sz val="12"/>
        <color rgb="FFFF0000"/>
        <rFont val="Roboto Black"/>
      </rPr>
      <t>BORDEREAU DES PRIX UNITAIRES - BPU - Document contractuel</t>
    </r>
  </si>
  <si>
    <t>De 1 jour à &lt;6 mois</t>
  </si>
  <si>
    <t>&gt;ou = 6 mois à &lt; 9 mois</t>
  </si>
  <si>
    <t>Au-delà de 9 mois</t>
  </si>
  <si>
    <t xml:space="preserve"> </t>
  </si>
  <si>
    <r>
      <rPr>
        <b/>
        <sz val="14"/>
        <color rgb="FFFF0000"/>
        <rFont val="Calibri"/>
        <family val="2"/>
      </rPr>
      <t>Le taux s'applique à chaque bon de commande sur la volumétrie des jours Homme</t>
    </r>
    <r>
      <rPr>
        <b/>
        <sz val="12"/>
        <color theme="1"/>
        <rFont val="Calibri"/>
        <family val="2"/>
      </rPr>
      <t xml:space="preserve">
Ex : mission de 7 mois ;  pour un profil  Expert en KYC / Lutte anti-blanchiment Junior (500) €HT et que le % accordée est de 8 % alors le tarif qui s'applique sera = (500*8%) 460€HT pour ce profil.
</t>
    </r>
  </si>
  <si>
    <t>Expert en surveillance des risques</t>
  </si>
  <si>
    <t>TAUX PLAFOND</t>
  </si>
  <si>
    <t>PROFIL (CF. CCTP)</t>
  </si>
  <si>
    <t>TAUX JOURNALIER 
TAUX PLAFOND
EN € HT</t>
  </si>
  <si>
    <t>Les quantités indiquées ci-après sont données à titre indicatif et ne sont pas engageantes pour l'AFD.</t>
  </si>
  <si>
    <t>PROJECTION TOTALE (SUR TOUTE LA DUREE DU MARCHE)</t>
  </si>
  <si>
    <t>TOTAL en € HT</t>
  </si>
  <si>
    <t>TOTAL en € TTC</t>
  </si>
  <si>
    <t>TOTAL DQE EN MARCHES SUBSEQUENTS</t>
  </si>
  <si>
    <t>TOTAL ESTIMATIF DU CONTRAT</t>
  </si>
  <si>
    <t>POUR LE CANDIDAT</t>
  </si>
  <si>
    <t>SYNTHESE TOTAL ESTIMATIF DU CONTRAT</t>
  </si>
  <si>
    <t>Le montant total estimatif ci-dessous qui sera pris en compte pour la comparaison et le classement des offres
Il n'est pas engageant pour l'AFD.</t>
  </si>
  <si>
    <t>TOTAL DQE BONS DE COMMANDE</t>
  </si>
  <si>
    <r>
      <t xml:space="preserve">Accord cadre à Marchés Subséquents et bons de commande pour des appuis métier des fonctions risque, conformité / contrôle permanent 
DXR-2025-0220
Lot 2 : Prestations d’Expertise spécifiques en Appui aux métiers Risque et Conformité / Contrôle permanent
</t>
    </r>
    <r>
      <rPr>
        <b/>
        <sz val="12"/>
        <color rgb="FFFF0000"/>
        <rFont val="Roboto Black"/>
      </rPr>
      <t>DETAIL QUANTITATIF ESTIMATIF</t>
    </r>
  </si>
  <si>
    <r>
      <t xml:space="preserve">Accord cadre à Marchés Subséquents et bons de commande pour des appuis métier des fonctions risque, conformité / contrôle permanent 
DXR-2025-0220
Lot 2 : Prestations d’Expertise spécifiques en Appui aux métiers Risque et Conformité / Contrôle permanent
</t>
    </r>
    <r>
      <rPr>
        <b/>
        <sz val="12"/>
        <color rgb="FFFF0000"/>
        <rFont val="Roboto Black"/>
      </rPr>
      <t>BORDEREAU DES PRIX UNITAIRES - BPU - Document contractuel</t>
    </r>
  </si>
  <si>
    <r>
      <t xml:space="preserve">Accord cadre à Marchés Subséquents et bons de commande pour des appuis métier des fonctions risque, conformité / contrôle permanent 
DXR-2025-0220
Lot 2 : Prestations d’Expertise spécifiques en Appui aux métiers Risque et Conformité / Contrôle permanent
</t>
    </r>
    <r>
      <rPr>
        <b/>
        <sz val="12"/>
        <color rgb="FFFF0000"/>
        <rFont val="Roboto Black"/>
      </rPr>
      <t>DETAIL QUANTITATIF ESTIMATIF</t>
    </r>
  </si>
  <si>
    <t>Accord cadre à Marchés Subséquents et bons de commande pour des appuis métier des fonctions risque, conformité / contrôle permanent 
DXR-2025-0220
Lot 2 : Prestations d’Expertise spécifiques en Appui aux métiers Risque et Conformité / Contrôle permanent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</si>
</sst>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43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</font>
    <font>
      <b/>
      <sz val="14"/>
      <color rgb="FFC00000"/>
      <name val="Roboto Bold"/>
    </font>
    <font>
      <b/>
      <sz val="10"/>
      <color theme="1"/>
      <name val="Calibri"/>
      <family val="2"/>
      <scheme val="minor"/>
    </font>
    <font>
      <sz val="10"/>
      <color rgb="FFFF0000"/>
      <name val="Roboto Bold"/>
    </font>
    <font>
      <b/>
      <sz val="12"/>
      <color rgb="FFFF0000"/>
      <name val="Calibri"/>
      <family val="2"/>
    </font>
    <font>
      <b/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4"/>
      <color rgb="FFC00000"/>
      <name val="Century Gothic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entury Gothic"/>
      <family val="2"/>
    </font>
    <font>
      <b/>
      <sz val="14"/>
      <color rgb="FFFF0000"/>
      <name val="Calibri"/>
      <family val="2"/>
    </font>
    <font>
      <b/>
      <sz val="20"/>
      <color rgb="FFFF0000"/>
      <name val="Calibri"/>
      <family val="2"/>
    </font>
    <font>
      <sz val="8"/>
      <color theme="1"/>
      <name val="Calibri"/>
      <family val="2"/>
    </font>
    <font>
      <b/>
      <sz val="11"/>
      <color theme="1"/>
      <name val="Roboto Black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Calibri"/>
      <family val="2"/>
    </font>
    <font>
      <b/>
      <sz val="18"/>
      <color rgb="FFFF0000"/>
      <name val="Calibri"/>
      <family val="2"/>
    </font>
    <font>
      <b/>
      <sz val="11"/>
      <name val="Roboto Bold"/>
    </font>
    <font>
      <b/>
      <sz val="14"/>
      <color theme="0"/>
      <name val="Century Gothic"/>
      <family val="2"/>
    </font>
    <font>
      <sz val="12"/>
      <name val="Roboto Bold"/>
    </font>
    <font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91494"/>
        <bgColor indexed="64"/>
      </patternFill>
    </fill>
    <fill>
      <patternFill patternType="solid">
        <fgColor rgb="FFDA26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0066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2" fillId="0" borderId="0"/>
    <xf numFmtId="44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7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164" fontId="13" fillId="6" borderId="12" xfId="0" applyNumberFormat="1" applyFont="1" applyFill="1" applyBorder="1" applyAlignment="1" applyProtection="1">
      <alignment horizontal="right" vertical="center" wrapText="1"/>
      <protection locked="0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5" fillId="9" borderId="0" xfId="0" applyFont="1" applyFill="1" applyBorder="1" applyAlignment="1">
      <alignment vertical="center"/>
    </xf>
    <xf numFmtId="0" fontId="0" fillId="9" borderId="0" xfId="0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 applyProtection="1">
      <alignment vertical="center"/>
      <protection locked="0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right" vertical="center" wrapText="1"/>
    </xf>
    <xf numFmtId="164" fontId="14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12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11" fillId="4" borderId="0" xfId="0" applyFont="1" applyFill="1" applyBorder="1" applyAlignment="1" applyProtection="1">
      <alignment horizontal="left" vertical="top"/>
      <protection locked="0"/>
    </xf>
    <xf numFmtId="0" fontId="8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vertical="top"/>
      <protection locked="0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26" fillId="0" borderId="21" xfId="15" applyFont="1" applyBorder="1" applyAlignment="1" applyProtection="1">
      <alignment vertical="center"/>
      <protection locked="0"/>
    </xf>
    <xf numFmtId="0" fontId="26" fillId="0" borderId="29" xfId="15" applyFont="1" applyBorder="1" applyAlignment="1" applyProtection="1">
      <alignment vertical="center"/>
      <protection locked="0"/>
    </xf>
    <xf numFmtId="0" fontId="20" fillId="11" borderId="5" xfId="0" applyFont="1" applyFill="1" applyBorder="1"/>
    <xf numFmtId="0" fontId="0" fillId="11" borderId="5" xfId="0" applyFill="1" applyBorder="1"/>
    <xf numFmtId="0" fontId="26" fillId="0" borderId="28" xfId="15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horizontal="left" wrapText="1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/>
    <xf numFmtId="0" fontId="23" fillId="4" borderId="5" xfId="0" applyFont="1" applyFill="1" applyBorder="1" applyAlignment="1" applyProtection="1">
      <alignment vertical="center"/>
      <protection locked="0"/>
    </xf>
    <xf numFmtId="0" fontId="16" fillId="4" borderId="5" xfId="0" applyFont="1" applyFill="1" applyBorder="1" applyAlignment="1" applyProtection="1">
      <alignment vertical="center"/>
      <protection locked="0"/>
    </xf>
    <xf numFmtId="0" fontId="0" fillId="0" borderId="32" xfId="0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33" fillId="0" borderId="0" xfId="0" applyFont="1" applyAlignment="1">
      <alignment vertical="center"/>
    </xf>
    <xf numFmtId="0" fontId="13" fillId="6" borderId="12" xfId="0" applyFont="1" applyFill="1" applyBorder="1" applyAlignment="1">
      <alignment horizontal="center" vertical="center" wrapText="1"/>
    </xf>
    <xf numFmtId="0" fontId="35" fillId="0" borderId="12" xfId="0" applyFont="1" applyBorder="1" applyAlignment="1">
      <alignment wrapText="1"/>
    </xf>
    <xf numFmtId="0" fontId="7" fillId="2" borderId="0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vertical="center" wrapText="1"/>
    </xf>
    <xf numFmtId="0" fontId="36" fillId="0" borderId="12" xfId="0" applyFont="1" applyBorder="1" applyAlignment="1">
      <alignment vertical="center"/>
    </xf>
    <xf numFmtId="0" fontId="0" fillId="0" borderId="12" xfId="0" applyBorder="1"/>
    <xf numFmtId="164" fontId="14" fillId="11" borderId="12" xfId="0" applyNumberFormat="1" applyFont="1" applyFill="1" applyBorder="1" applyAlignment="1">
      <alignment horizontal="left" vertical="center" wrapText="1"/>
    </xf>
    <xf numFmtId="9" fontId="14" fillId="4" borderId="12" xfId="14" applyNumberFormat="1" applyFont="1" applyFill="1" applyBorder="1" applyAlignment="1">
      <alignment horizontal="left" vertical="center" wrapText="1"/>
    </xf>
    <xf numFmtId="164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4" fillId="11" borderId="12" xfId="0" applyNumberFormat="1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26" fillId="0" borderId="34" xfId="15" applyFont="1" applyBorder="1" applyAlignment="1" applyProtection="1">
      <alignment vertical="center"/>
      <protection locked="0"/>
    </xf>
    <xf numFmtId="164" fontId="29" fillId="12" borderId="32" xfId="0" applyNumberFormat="1" applyFont="1" applyFill="1" applyBorder="1" applyAlignment="1">
      <alignment wrapText="1"/>
    </xf>
    <xf numFmtId="0" fontId="26" fillId="0" borderId="14" xfId="15" applyFont="1" applyBorder="1" applyAlignment="1" applyProtection="1">
      <alignment horizontal="left" vertical="center"/>
      <protection locked="0"/>
    </xf>
    <xf numFmtId="0" fontId="26" fillId="0" borderId="15" xfId="15" applyFont="1" applyBorder="1" applyAlignment="1" applyProtection="1">
      <alignment horizontal="left" vertical="center"/>
      <protection locked="0"/>
    </xf>
    <xf numFmtId="0" fontId="26" fillId="0" borderId="13" xfId="15" applyFont="1" applyBorder="1" applyAlignment="1" applyProtection="1">
      <alignment vertical="center"/>
      <protection locked="0"/>
    </xf>
    <xf numFmtId="0" fontId="26" fillId="0" borderId="14" xfId="15" applyFont="1" applyBorder="1" applyAlignment="1" applyProtection="1">
      <alignment vertical="center"/>
      <protection locked="0"/>
    </xf>
    <xf numFmtId="0" fontId="26" fillId="0" borderId="15" xfId="15" applyFont="1" applyBorder="1" applyAlignment="1" applyProtection="1">
      <alignment vertical="center"/>
      <protection locked="0"/>
    </xf>
    <xf numFmtId="2" fontId="0" fillId="4" borderId="12" xfId="0" applyNumberFormat="1" applyFill="1" applyBorder="1" applyAlignment="1" applyProtection="1">
      <alignment horizontal="center" vertical="center"/>
      <protection locked="0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0" fontId="9" fillId="0" borderId="8" xfId="0" applyFont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vertical="center" wrapText="1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vertical="center"/>
      <protection locked="0"/>
    </xf>
    <xf numFmtId="0" fontId="11" fillId="4" borderId="0" xfId="0" applyFont="1" applyFill="1" applyAlignment="1" applyProtection="1">
      <alignment vertical="top"/>
      <protection locked="0"/>
    </xf>
    <xf numFmtId="0" fontId="11" fillId="4" borderId="0" xfId="0" applyFont="1" applyFill="1" applyAlignment="1" applyProtection="1">
      <alignment horizontal="left" vertical="top"/>
      <protection locked="0"/>
    </xf>
    <xf numFmtId="0" fontId="5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24" fillId="0" borderId="0" xfId="0" applyFont="1"/>
    <xf numFmtId="164" fontId="14" fillId="11" borderId="35" xfId="0" applyNumberFormat="1" applyFont="1" applyFill="1" applyBorder="1" applyAlignment="1">
      <alignment horizontal="left" vertical="center" wrapText="1"/>
    </xf>
    <xf numFmtId="9" fontId="14" fillId="0" borderId="35" xfId="14" applyFont="1" applyFill="1" applyBorder="1" applyAlignment="1">
      <alignment horizontal="left" vertical="center" wrapText="1"/>
    </xf>
    <xf numFmtId="164" fontId="14" fillId="0" borderId="36" xfId="0" applyNumberFormat="1" applyFont="1" applyBorder="1" applyAlignment="1" applyProtection="1">
      <alignment horizontal="center" vertical="center" wrapText="1"/>
      <protection locked="0"/>
    </xf>
    <xf numFmtId="0" fontId="14" fillId="11" borderId="3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37" fillId="13" borderId="1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5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14" fillId="8" borderId="12" xfId="0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right" wrapText="1"/>
    </xf>
    <xf numFmtId="164" fontId="38" fillId="7" borderId="12" xfId="0" applyNumberFormat="1" applyFont="1" applyFill="1" applyBorder="1" applyAlignment="1">
      <alignment horizontal="right" vertical="center" wrapText="1"/>
    </xf>
    <xf numFmtId="0" fontId="39" fillId="4" borderId="12" xfId="0" applyFont="1" applyFill="1" applyBorder="1" applyAlignment="1" applyProtection="1">
      <alignment horizontal="center" vertical="center"/>
      <protection locked="0"/>
    </xf>
    <xf numFmtId="164" fontId="40" fillId="15" borderId="45" xfId="13" applyNumberFormat="1" applyFont="1" applyFill="1" applyBorder="1" applyAlignment="1">
      <alignment horizontal="center" vertical="center" wrapText="1"/>
    </xf>
    <xf numFmtId="164" fontId="40" fillId="15" borderId="49" xfId="13" applyNumberFormat="1" applyFont="1" applyFill="1" applyBorder="1" applyAlignment="1">
      <alignment horizontal="center" vertical="center" wrapText="1"/>
    </xf>
    <xf numFmtId="164" fontId="40" fillId="15" borderId="53" xfId="13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1" fillId="4" borderId="0" xfId="0" applyFont="1" applyFill="1" applyAlignment="1" applyProtection="1">
      <alignment vertical="center"/>
      <protection locked="0"/>
    </xf>
    <xf numFmtId="0" fontId="38" fillId="0" borderId="54" xfId="0" applyFont="1" applyBorder="1" applyAlignment="1"/>
    <xf numFmtId="0" fontId="9" fillId="0" borderId="6" xfId="0" applyFont="1" applyBorder="1" applyAlignment="1" applyProtection="1">
      <alignment vertical="center" wrapText="1"/>
      <protection locked="0"/>
    </xf>
    <xf numFmtId="2" fontId="0" fillId="11" borderId="12" xfId="0" applyNumberFormat="1" applyFill="1" applyBorder="1" applyAlignment="1" applyProtection="1">
      <alignment horizontal="center" vertical="center"/>
      <protection locked="0"/>
    </xf>
    <xf numFmtId="2" fontId="0" fillId="11" borderId="28" xfId="0" applyNumberFormat="1" applyFill="1" applyBorder="1" applyAlignment="1" applyProtection="1">
      <alignment horizontal="center" vertical="center"/>
      <protection locked="0"/>
    </xf>
    <xf numFmtId="2" fontId="0" fillId="4" borderId="28" xfId="0" applyNumberFormat="1" applyFill="1" applyBorder="1" applyAlignment="1" applyProtection="1">
      <alignment horizontal="center" vertical="center"/>
      <protection locked="0"/>
    </xf>
    <xf numFmtId="0" fontId="8" fillId="11" borderId="0" xfId="0" applyFont="1" applyFill="1" applyBorder="1" applyAlignment="1">
      <alignment vertical="center" wrapText="1"/>
    </xf>
    <xf numFmtId="0" fontId="26" fillId="0" borderId="24" xfId="15" applyFont="1" applyBorder="1" applyAlignment="1" applyProtection="1">
      <alignment horizontal="center" vertical="center"/>
      <protection locked="0"/>
    </xf>
    <xf numFmtId="0" fontId="26" fillId="0" borderId="25" xfId="15" applyFont="1" applyBorder="1" applyAlignment="1" applyProtection="1">
      <alignment horizontal="center" vertical="center"/>
      <protection locked="0"/>
    </xf>
    <xf numFmtId="0" fontId="26" fillId="0" borderId="26" xfId="15" applyFont="1" applyBorder="1" applyAlignment="1" applyProtection="1">
      <alignment horizontal="center" vertical="center"/>
      <protection locked="0"/>
    </xf>
    <xf numFmtId="0" fontId="26" fillId="0" borderId="12" xfId="15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26" fillId="0" borderId="12" xfId="15" applyFont="1" applyBorder="1" applyAlignment="1" applyProtection="1">
      <alignment horizontal="center" vertical="center" wrapText="1"/>
      <protection locked="0"/>
    </xf>
    <xf numFmtId="0" fontId="25" fillId="10" borderId="19" xfId="15" applyFont="1" applyFill="1" applyBorder="1" applyAlignment="1" applyProtection="1">
      <alignment horizontal="center" vertical="center" wrapText="1"/>
      <protection locked="0"/>
    </xf>
    <xf numFmtId="0" fontId="25" fillId="10" borderId="0" xfId="15" applyFont="1" applyFill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5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0" fontId="29" fillId="0" borderId="18" xfId="0" applyFont="1" applyBorder="1" applyAlignment="1">
      <alignment horizontal="left" wrapText="1"/>
    </xf>
    <xf numFmtId="0" fontId="29" fillId="0" borderId="19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30" fillId="0" borderId="1" xfId="15" applyFont="1" applyBorder="1" applyAlignment="1" applyProtection="1">
      <alignment horizontal="right" vertical="center"/>
      <protection locked="0"/>
    </xf>
    <xf numFmtId="0" fontId="30" fillId="0" borderId="2" xfId="15" applyFont="1" applyBorder="1" applyAlignment="1" applyProtection="1">
      <alignment horizontal="right" vertical="center"/>
      <protection locked="0"/>
    </xf>
    <xf numFmtId="0" fontId="30" fillId="0" borderId="33" xfId="15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2" fillId="11" borderId="14" xfId="0" applyFont="1" applyFill="1" applyBorder="1" applyAlignment="1">
      <alignment horizontal="center" vertical="center" wrapText="1"/>
    </xf>
    <xf numFmtId="0" fontId="22" fillId="11" borderId="1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top" wrapText="1"/>
      <protection locked="0"/>
    </xf>
    <xf numFmtId="0" fontId="13" fillId="6" borderId="12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center" vertical="top" wrapText="1"/>
    </xf>
    <xf numFmtId="0" fontId="12" fillId="5" borderId="17" xfId="0" applyFont="1" applyFill="1" applyBorder="1" applyAlignment="1">
      <alignment horizontal="center" vertical="top" wrapText="1"/>
    </xf>
    <xf numFmtId="0" fontId="13" fillId="6" borderId="12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15" fillId="4" borderId="0" xfId="0" applyFont="1" applyFill="1" applyBorder="1" applyAlignment="1" applyProtection="1">
      <alignment horizontal="left" vertical="center" wrapText="1"/>
      <protection locked="0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0" fillId="0" borderId="19" xfId="0" applyBorder="1" applyAlignment="1">
      <alignment horizontal="left" wrapText="1"/>
    </xf>
    <xf numFmtId="0" fontId="26" fillId="0" borderId="30" xfId="15" applyFont="1" applyBorder="1" applyAlignment="1" applyProtection="1">
      <alignment horizontal="center" vertical="center" wrapText="1"/>
      <protection locked="0"/>
    </xf>
    <xf numFmtId="0" fontId="26" fillId="0" borderId="31" xfId="15" applyFont="1" applyBorder="1" applyAlignment="1" applyProtection="1">
      <alignment horizontal="center" vertical="center" wrapText="1"/>
      <protection locked="0"/>
    </xf>
    <xf numFmtId="0" fontId="13" fillId="6" borderId="38" xfId="0" applyFont="1" applyFill="1" applyBorder="1" applyAlignment="1">
      <alignment horizontal="left" vertical="center" wrapText="1"/>
    </xf>
    <xf numFmtId="0" fontId="13" fillId="6" borderId="39" xfId="0" applyFont="1" applyFill="1" applyBorder="1" applyAlignment="1">
      <alignment horizontal="left" vertical="center" wrapText="1"/>
    </xf>
    <xf numFmtId="0" fontId="13" fillId="6" borderId="40" xfId="0" applyFont="1" applyFill="1" applyBorder="1" applyAlignment="1">
      <alignment horizontal="left" vertical="center" wrapText="1"/>
    </xf>
    <xf numFmtId="0" fontId="13" fillId="6" borderId="41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2" fillId="14" borderId="14" xfId="0" applyFont="1" applyFill="1" applyBorder="1" applyAlignment="1">
      <alignment horizontal="center" vertical="center" wrapText="1"/>
    </xf>
    <xf numFmtId="0" fontId="22" fillId="14" borderId="15" xfId="0" applyFont="1" applyFill="1" applyBorder="1" applyAlignment="1">
      <alignment horizontal="center" vertical="center" wrapText="1"/>
    </xf>
    <xf numFmtId="0" fontId="13" fillId="0" borderId="12" xfId="0" applyFont="1" applyBorder="1" applyAlignment="1" applyProtection="1">
      <alignment horizontal="center" vertical="top" wrapText="1"/>
      <protection locked="0"/>
    </xf>
    <xf numFmtId="0" fontId="22" fillId="14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5" fillId="7" borderId="12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 vertical="center" wrapText="1"/>
    </xf>
    <xf numFmtId="0" fontId="38" fillId="0" borderId="5" xfId="0" applyFont="1" applyBorder="1" applyAlignment="1">
      <alignment horizontal="center"/>
    </xf>
    <xf numFmtId="0" fontId="38" fillId="0" borderId="6" xfId="0" applyFont="1" applyBorder="1" applyAlignment="1">
      <alignment horizontal="center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40" fillId="15" borderId="42" xfId="13" applyFont="1" applyFill="1" applyBorder="1" applyAlignment="1">
      <alignment horizontal="center" vertical="center" wrapText="1"/>
    </xf>
    <xf numFmtId="0" fontId="40" fillId="15" borderId="43" xfId="13" applyFont="1" applyFill="1" applyBorder="1" applyAlignment="1">
      <alignment horizontal="center" vertical="center" wrapText="1"/>
    </xf>
    <xf numFmtId="0" fontId="40" fillId="15" borderId="44" xfId="13" applyFont="1" applyFill="1" applyBorder="1" applyAlignment="1">
      <alignment horizontal="center" vertical="center" wrapText="1"/>
    </xf>
    <xf numFmtId="0" fontId="40" fillId="15" borderId="46" xfId="13" applyFont="1" applyFill="1" applyBorder="1" applyAlignment="1">
      <alignment horizontal="center" vertical="center" wrapText="1"/>
    </xf>
    <xf numFmtId="0" fontId="40" fillId="15" borderId="47" xfId="13" applyFont="1" applyFill="1" applyBorder="1" applyAlignment="1">
      <alignment horizontal="center" vertical="center" wrapText="1"/>
    </xf>
    <xf numFmtId="0" fontId="40" fillId="15" borderId="48" xfId="13" applyFont="1" applyFill="1" applyBorder="1" applyAlignment="1">
      <alignment horizontal="center" vertical="center" wrapText="1"/>
    </xf>
    <xf numFmtId="0" fontId="40" fillId="15" borderId="50" xfId="13" applyFont="1" applyFill="1" applyBorder="1" applyAlignment="1">
      <alignment horizontal="center" vertical="center" wrapText="1"/>
    </xf>
    <xf numFmtId="0" fontId="40" fillId="15" borderId="51" xfId="13" applyFont="1" applyFill="1" applyBorder="1" applyAlignment="1">
      <alignment horizontal="center" vertical="center" wrapText="1"/>
    </xf>
    <xf numFmtId="0" fontId="40" fillId="15" borderId="52" xfId="13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2" fillId="4" borderId="5" xfId="0" applyFont="1" applyFill="1" applyBorder="1" applyAlignment="1" applyProtection="1">
      <alignment horizontal="center" vertical="center" wrapText="1"/>
      <protection locked="0"/>
    </xf>
    <xf numFmtId="0" fontId="38" fillId="0" borderId="21" xfId="0" applyFont="1" applyBorder="1" applyAlignment="1">
      <alignment horizontal="center"/>
    </xf>
    <xf numFmtId="0" fontId="38" fillId="0" borderId="34" xfId="0" applyFont="1" applyBorder="1" applyAlignment="1">
      <alignment horizontal="center"/>
    </xf>
    <xf numFmtId="0" fontId="38" fillId="0" borderId="29" xfId="0" applyFont="1" applyBorder="1" applyAlignment="1">
      <alignment horizontal="center"/>
    </xf>
  </cellXfs>
  <cellStyles count="16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Normal 4 2" xfId="15" xr:uid="{00000000-0005-0000-0000-000009000000}"/>
    <cellStyle name="Pourcentage" xfId="14" builtinId="5"/>
    <cellStyle name="Pourcentage 2" xfId="2" xr:uid="{00000000-0005-0000-0000-00000B000000}"/>
    <cellStyle name="Pourcentage 2 2" xfId="6" xr:uid="{00000000-0005-0000-0000-00000C000000}"/>
    <cellStyle name="Pourcentage 2 2 2" xfId="12" xr:uid="{00000000-0005-0000-0000-00000D000000}"/>
    <cellStyle name="Pourcentage 2 3" xfId="10" xr:uid="{00000000-0005-0000-0000-00000E000000}"/>
    <cellStyle name="Pourcentage 3" xfId="11" xr:uid="{00000000-0005-0000-0000-00000F000000}"/>
  </cellStyles>
  <dxfs count="0"/>
  <tableStyles count="0" defaultTableStyle="TableStyleMedium2" defaultPivotStyle="PivotStyleLight16"/>
  <colors>
    <mruColors>
      <color rgb="FFDA2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201355</xdr:rowOff>
    </xdr:from>
    <xdr:to>
      <xdr:col>2</xdr:col>
      <xdr:colOff>67281</xdr:colOff>
      <xdr:row>1</xdr:row>
      <xdr:rowOff>744526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380"/>
          <a:ext cx="1073756" cy="543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113770</xdr:colOff>
      <xdr:row>7</xdr:row>
      <xdr:rowOff>28725</xdr:rowOff>
    </xdr:from>
    <xdr:to>
      <xdr:col>8</xdr:col>
      <xdr:colOff>1097643</xdr:colOff>
      <xdr:row>9</xdr:row>
      <xdr:rowOff>10582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141484" y="2242154"/>
          <a:ext cx="8422445" cy="562428"/>
        </a:xfrm>
        <a:prstGeom prst="wedgeRectCallout">
          <a:avLst>
            <a:gd name="adj1" fmla="val 4590"/>
            <a:gd name="adj2" fmla="val 95811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 nb de jours donné </a:t>
          </a:r>
          <a:r>
            <a:rPr lang="fr-FR" sz="12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à titre indicatif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 editAs="oneCell">
    <xdr:from>
      <xdr:col>1</xdr:col>
      <xdr:colOff>36286</xdr:colOff>
      <xdr:row>1</xdr:row>
      <xdr:rowOff>395247</xdr:rowOff>
    </xdr:from>
    <xdr:to>
      <xdr:col>3</xdr:col>
      <xdr:colOff>561243</xdr:colOff>
      <xdr:row>1</xdr:row>
      <xdr:rowOff>1018116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7" y="467818"/>
          <a:ext cx="1224643" cy="6228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311150</xdr:rowOff>
    </xdr:from>
    <xdr:to>
      <xdr:col>1</xdr:col>
      <xdr:colOff>313271</xdr:colOff>
      <xdr:row>1</xdr:row>
      <xdr:rowOff>890587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9F3827-476D-4592-A864-7C023D0B3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514350"/>
          <a:ext cx="719671" cy="5794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36286</xdr:colOff>
      <xdr:row>0</xdr:row>
      <xdr:rowOff>137618</xdr:rowOff>
    </xdr:from>
    <xdr:to>
      <xdr:col>3</xdr:col>
      <xdr:colOff>381000</xdr:colOff>
      <xdr:row>2</xdr:row>
      <xdr:rowOff>39500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4BF052-BF82-4AB6-9684-D7143E2A7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6786" y="137618"/>
          <a:ext cx="795564" cy="930582"/>
        </a:xfrm>
        <a:prstGeom prst="rect">
          <a:avLst/>
        </a:prstGeom>
      </xdr:spPr>
    </xdr:pic>
    <xdr:clientData/>
  </xdr:twoCellAnchor>
  <xdr:twoCellAnchor>
    <xdr:from>
      <xdr:col>4</xdr:col>
      <xdr:colOff>633188</xdr:colOff>
      <xdr:row>7</xdr:row>
      <xdr:rowOff>41732</xdr:rowOff>
    </xdr:from>
    <xdr:to>
      <xdr:col>8</xdr:col>
      <xdr:colOff>895350</xdr:colOff>
      <xdr:row>9</xdr:row>
      <xdr:rowOff>82550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873EB66B-CEB9-4957-9838-1471A9B7C2AC}"/>
            </a:ext>
          </a:extLst>
        </xdr:cNvPr>
        <xdr:cNvSpPr/>
      </xdr:nvSpPr>
      <xdr:spPr>
        <a:xfrm>
          <a:off x="4290788" y="2162632"/>
          <a:ext cx="6618512" cy="434518"/>
        </a:xfrm>
        <a:prstGeom prst="wedgeRectCallout">
          <a:avLst>
            <a:gd name="adj1" fmla="val 6722"/>
            <a:gd name="adj2" fmla="val 13544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de jours donné à titre indicatif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endParaRPr lang="fr-FR" sz="11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jours donné à titre indicatif</a:t>
          </a:r>
          <a:endParaRPr lang="fr-FR" sz="1200">
            <a:effectLst/>
          </a:endParaRP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31751</xdr:colOff>
      <xdr:row>0</xdr:row>
      <xdr:rowOff>0</xdr:rowOff>
    </xdr:from>
    <xdr:to>
      <xdr:col>2</xdr:col>
      <xdr:colOff>381000</xdr:colOff>
      <xdr:row>1</xdr:row>
      <xdr:rowOff>222971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45B49C-F357-4A2A-80D5-1A5F03752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1" y="0"/>
          <a:ext cx="1162049" cy="1181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showGridLines="0" topLeftCell="A3" zoomScaleNormal="100" zoomScaleSheetLayoutView="80" workbookViewId="0">
      <selection activeCell="D7" sqref="D7"/>
    </sheetView>
  </sheetViews>
  <sheetFormatPr baseColWidth="10" defaultRowHeight="15.5" x14ac:dyDescent="0.35"/>
  <cols>
    <col min="1" max="2" width="6.58203125" customWidth="1"/>
    <col min="3" max="3" width="17.66406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102" customHeight="1" thickBot="1" x14ac:dyDescent="0.4">
      <c r="A2" s="121" t="s">
        <v>43</v>
      </c>
      <c r="B2" s="122"/>
      <c r="C2" s="122"/>
      <c r="D2" s="122"/>
      <c r="E2" s="122"/>
      <c r="F2" s="122"/>
      <c r="G2" s="122"/>
      <c r="H2" s="122"/>
      <c r="I2" s="122"/>
      <c r="J2" s="123"/>
    </row>
    <row r="3" spans="1:11" ht="21" x14ac:dyDescent="0.5">
      <c r="A3" s="2"/>
      <c r="B3" s="3"/>
      <c r="C3" s="3"/>
      <c r="D3" s="42" t="s">
        <v>10</v>
      </c>
      <c r="E3" s="43"/>
      <c r="F3" s="43"/>
      <c r="G3" s="3"/>
      <c r="H3" s="3"/>
      <c r="I3" s="3"/>
      <c r="J3" s="4"/>
    </row>
    <row r="4" spans="1:11" x14ac:dyDescent="0.35">
      <c r="A4" s="5"/>
      <c r="B4" s="124" t="s">
        <v>0</v>
      </c>
      <c r="C4" s="124"/>
      <c r="D4" s="116"/>
      <c r="E4" s="116"/>
      <c r="F4" s="116"/>
      <c r="G4" s="1"/>
      <c r="H4" s="1"/>
      <c r="I4" s="1"/>
      <c r="J4" s="6"/>
      <c r="K4" s="7"/>
    </row>
    <row r="5" spans="1:11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1" ht="15.5" customHeight="1" x14ac:dyDescent="0.35">
      <c r="A6" s="8"/>
      <c r="B6" s="11" t="s">
        <v>11</v>
      </c>
      <c r="C6" s="11"/>
      <c r="D6" s="11"/>
      <c r="E6" s="11"/>
      <c r="F6" s="28"/>
      <c r="G6" s="28"/>
      <c r="H6" s="28"/>
      <c r="I6" s="28"/>
      <c r="J6" s="6"/>
      <c r="K6" s="7"/>
    </row>
    <row r="7" spans="1:11" ht="15.5" customHeight="1" x14ac:dyDescent="0.35">
      <c r="A7" s="8"/>
      <c r="B7" s="37" t="s">
        <v>12</v>
      </c>
      <c r="C7" s="37"/>
      <c r="D7" s="37"/>
      <c r="E7" s="35"/>
      <c r="F7" s="28"/>
      <c r="G7" s="28"/>
      <c r="H7" s="28"/>
      <c r="I7" s="28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25" t="s">
        <v>1</v>
      </c>
      <c r="C9" s="26"/>
      <c r="D9" s="26"/>
      <c r="E9" s="26"/>
      <c r="F9" s="26"/>
      <c r="G9" s="26"/>
      <c r="H9" s="26"/>
      <c r="I9" s="26"/>
      <c r="J9" s="13"/>
      <c r="K9" s="7"/>
    </row>
    <row r="10" spans="1:11" x14ac:dyDescent="0.35">
      <c r="A10" s="5"/>
      <c r="B10" s="1"/>
      <c r="C10" s="1"/>
      <c r="D10" s="1"/>
      <c r="E10" s="1"/>
      <c r="F10" s="34"/>
      <c r="G10" s="1"/>
      <c r="H10" s="12"/>
      <c r="I10" s="12"/>
      <c r="J10" s="13"/>
      <c r="K10" s="7"/>
    </row>
    <row r="11" spans="1:11" ht="43.5" customHeight="1" x14ac:dyDescent="0.35">
      <c r="A11" s="5"/>
      <c r="B11" s="125" t="s">
        <v>34</v>
      </c>
      <c r="C11" s="126"/>
      <c r="D11" s="127" t="s">
        <v>13</v>
      </c>
      <c r="E11" s="128"/>
      <c r="F11" s="29" t="s">
        <v>3</v>
      </c>
      <c r="G11" s="29" t="s">
        <v>14</v>
      </c>
      <c r="H11" s="29" t="s">
        <v>15</v>
      </c>
      <c r="I11" s="30" t="s">
        <v>16</v>
      </c>
      <c r="J11" s="15"/>
    </row>
    <row r="12" spans="1:11" ht="48.5" customHeight="1" x14ac:dyDescent="0.35">
      <c r="A12" s="5"/>
      <c r="B12" s="59">
        <v>1</v>
      </c>
      <c r="C12" s="60" t="s">
        <v>35</v>
      </c>
      <c r="D12" s="61" t="s">
        <v>36</v>
      </c>
      <c r="E12" s="62"/>
      <c r="F12" s="63"/>
      <c r="G12" s="64">
        <v>0.2</v>
      </c>
      <c r="H12" s="65">
        <f t="shared" ref="H12:H25" si="0">F12*G12+F12</f>
        <v>0</v>
      </c>
      <c r="I12" s="66"/>
      <c r="J12" s="15"/>
    </row>
    <row r="13" spans="1:11" ht="48.5" customHeight="1" x14ac:dyDescent="0.35">
      <c r="A13" s="5"/>
      <c r="B13" s="59">
        <v>2</v>
      </c>
      <c r="C13" s="60" t="s">
        <v>35</v>
      </c>
      <c r="D13" s="61" t="s">
        <v>37</v>
      </c>
      <c r="E13" s="62"/>
      <c r="F13" s="63"/>
      <c r="G13" s="64">
        <v>0.2</v>
      </c>
      <c r="H13" s="65">
        <f t="shared" si="0"/>
        <v>0</v>
      </c>
      <c r="I13" s="66"/>
      <c r="J13" s="15"/>
    </row>
    <row r="14" spans="1:11" ht="48.5" customHeight="1" x14ac:dyDescent="0.35">
      <c r="A14" s="5"/>
      <c r="B14" s="76">
        <v>3</v>
      </c>
      <c r="C14" s="60" t="s">
        <v>49</v>
      </c>
      <c r="D14" s="61" t="s">
        <v>36</v>
      </c>
      <c r="E14" s="62"/>
      <c r="F14" s="63"/>
      <c r="G14" s="64">
        <v>0.2</v>
      </c>
      <c r="H14" s="65">
        <f t="shared" si="0"/>
        <v>0</v>
      </c>
      <c r="I14" s="66"/>
      <c r="J14" s="15"/>
    </row>
    <row r="15" spans="1:11" ht="48.5" customHeight="1" x14ac:dyDescent="0.35">
      <c r="A15" s="5"/>
      <c r="B15" s="76">
        <v>4</v>
      </c>
      <c r="C15" s="60" t="s">
        <v>49</v>
      </c>
      <c r="D15" s="61" t="s">
        <v>37</v>
      </c>
      <c r="E15" s="62"/>
      <c r="F15" s="63"/>
      <c r="G15" s="64">
        <v>0.2</v>
      </c>
      <c r="H15" s="65">
        <f t="shared" si="0"/>
        <v>0</v>
      </c>
      <c r="I15" s="66"/>
      <c r="J15" s="15"/>
    </row>
    <row r="16" spans="1:11" ht="48.5" customHeight="1" x14ac:dyDescent="0.35">
      <c r="A16" s="5"/>
      <c r="B16" s="59">
        <v>5</v>
      </c>
      <c r="C16" s="60" t="s">
        <v>38</v>
      </c>
      <c r="D16" s="61" t="s">
        <v>36</v>
      </c>
      <c r="E16" s="62"/>
      <c r="F16" s="63"/>
      <c r="G16" s="64">
        <v>0.2</v>
      </c>
      <c r="H16" s="65">
        <f t="shared" si="0"/>
        <v>0</v>
      </c>
      <c r="I16" s="66"/>
      <c r="J16" s="15"/>
    </row>
    <row r="17" spans="1:10" ht="48.5" customHeight="1" x14ac:dyDescent="0.35">
      <c r="A17" s="5"/>
      <c r="B17" s="59">
        <v>6</v>
      </c>
      <c r="C17" s="60" t="s">
        <v>38</v>
      </c>
      <c r="D17" s="61" t="s">
        <v>37</v>
      </c>
      <c r="E17" s="62"/>
      <c r="F17" s="63"/>
      <c r="G17" s="64">
        <v>0.2</v>
      </c>
      <c r="H17" s="65">
        <f t="shared" si="0"/>
        <v>0</v>
      </c>
      <c r="I17" s="66"/>
      <c r="J17" s="15"/>
    </row>
    <row r="18" spans="1:10" ht="48.5" customHeight="1" x14ac:dyDescent="0.35">
      <c r="A18" s="5"/>
      <c r="B18" s="59">
        <v>7</v>
      </c>
      <c r="C18" s="60" t="s">
        <v>39</v>
      </c>
      <c r="D18" s="61" t="s">
        <v>36</v>
      </c>
      <c r="E18" s="62"/>
      <c r="F18" s="63"/>
      <c r="G18" s="64">
        <v>0.2</v>
      </c>
      <c r="H18" s="65">
        <f t="shared" si="0"/>
        <v>0</v>
      </c>
      <c r="I18" s="66"/>
      <c r="J18" s="15"/>
    </row>
    <row r="19" spans="1:10" ht="48.5" customHeight="1" x14ac:dyDescent="0.35">
      <c r="A19" s="5"/>
      <c r="B19" s="59">
        <v>8</v>
      </c>
      <c r="C19" s="60" t="s">
        <v>39</v>
      </c>
      <c r="D19" s="61" t="s">
        <v>37</v>
      </c>
      <c r="E19" s="62"/>
      <c r="F19" s="63"/>
      <c r="G19" s="64">
        <v>0.2</v>
      </c>
      <c r="H19" s="65">
        <f t="shared" si="0"/>
        <v>0</v>
      </c>
      <c r="I19" s="66"/>
      <c r="J19" s="15"/>
    </row>
    <row r="20" spans="1:10" ht="48.5" customHeight="1" x14ac:dyDescent="0.35">
      <c r="A20" s="5"/>
      <c r="B20" s="59">
        <v>9</v>
      </c>
      <c r="C20" s="60" t="s">
        <v>40</v>
      </c>
      <c r="D20" s="61" t="s">
        <v>36</v>
      </c>
      <c r="E20" s="62"/>
      <c r="F20" s="63"/>
      <c r="G20" s="64">
        <v>0.2</v>
      </c>
      <c r="H20" s="65">
        <f t="shared" si="0"/>
        <v>0</v>
      </c>
      <c r="I20" s="66"/>
      <c r="J20" s="15"/>
    </row>
    <row r="21" spans="1:10" ht="48.5" customHeight="1" x14ac:dyDescent="0.35">
      <c r="A21" s="5"/>
      <c r="B21" s="59">
        <v>10</v>
      </c>
      <c r="C21" s="60" t="s">
        <v>40</v>
      </c>
      <c r="D21" s="61" t="s">
        <v>37</v>
      </c>
      <c r="E21" s="62"/>
      <c r="F21" s="63"/>
      <c r="G21" s="64">
        <v>0.2</v>
      </c>
      <c r="H21" s="65">
        <f t="shared" si="0"/>
        <v>0</v>
      </c>
      <c r="I21" s="66"/>
      <c r="J21" s="15"/>
    </row>
    <row r="22" spans="1:10" ht="48.5" customHeight="1" x14ac:dyDescent="0.35">
      <c r="A22" s="5"/>
      <c r="B22" s="59">
        <v>11</v>
      </c>
      <c r="C22" s="60" t="s">
        <v>41</v>
      </c>
      <c r="D22" s="61" t="s">
        <v>36</v>
      </c>
      <c r="E22" s="62"/>
      <c r="F22" s="63"/>
      <c r="G22" s="64">
        <v>0.2</v>
      </c>
      <c r="H22" s="65">
        <f t="shared" si="0"/>
        <v>0</v>
      </c>
      <c r="I22" s="66"/>
      <c r="J22" s="15"/>
    </row>
    <row r="23" spans="1:10" ht="48.5" customHeight="1" x14ac:dyDescent="0.35">
      <c r="A23" s="5"/>
      <c r="B23" s="59">
        <v>12</v>
      </c>
      <c r="C23" s="60" t="s">
        <v>41</v>
      </c>
      <c r="D23" s="61" t="s">
        <v>37</v>
      </c>
      <c r="E23" s="62"/>
      <c r="F23" s="63"/>
      <c r="G23" s="64">
        <v>0.2</v>
      </c>
      <c r="H23" s="65">
        <f t="shared" si="0"/>
        <v>0</v>
      </c>
      <c r="I23" s="66"/>
      <c r="J23" s="15"/>
    </row>
    <row r="24" spans="1:10" ht="48.5" customHeight="1" x14ac:dyDescent="0.35">
      <c r="A24" s="5"/>
      <c r="B24" s="59">
        <v>13</v>
      </c>
      <c r="C24" s="60" t="s">
        <v>41</v>
      </c>
      <c r="D24" s="61" t="s">
        <v>36</v>
      </c>
      <c r="E24" s="62"/>
      <c r="F24" s="63"/>
      <c r="G24" s="64">
        <v>0.2</v>
      </c>
      <c r="H24" s="65">
        <f t="shared" si="0"/>
        <v>0</v>
      </c>
      <c r="I24" s="66"/>
      <c r="J24" s="15"/>
    </row>
    <row r="25" spans="1:10" ht="48.5" customHeight="1" x14ac:dyDescent="0.35">
      <c r="A25" s="5"/>
      <c r="B25" s="59">
        <v>14</v>
      </c>
      <c r="C25" s="60" t="s">
        <v>42</v>
      </c>
      <c r="D25" s="61" t="s">
        <v>37</v>
      </c>
      <c r="E25" s="62"/>
      <c r="F25" s="63"/>
      <c r="G25" s="64">
        <v>0.2</v>
      </c>
      <c r="H25" s="65">
        <f t="shared" si="0"/>
        <v>0</v>
      </c>
      <c r="I25" s="66"/>
      <c r="J25" s="15"/>
    </row>
    <row r="26" spans="1:10" x14ac:dyDescent="0.35">
      <c r="A26" s="5"/>
      <c r="B26" s="16"/>
      <c r="C26" s="55"/>
      <c r="D26" s="16"/>
      <c r="E26" s="16"/>
      <c r="F26" s="16"/>
      <c r="G26" s="16"/>
      <c r="H26" s="16"/>
      <c r="I26" s="16"/>
      <c r="J26" s="15"/>
    </row>
    <row r="27" spans="1:10" ht="39" customHeight="1" thickBot="1" x14ac:dyDescent="0.4">
      <c r="A27" s="5"/>
      <c r="B27" s="130" t="s">
        <v>24</v>
      </c>
      <c r="C27" s="130"/>
      <c r="D27" s="130"/>
      <c r="E27" s="130"/>
      <c r="F27" s="131"/>
      <c r="G27" s="16"/>
      <c r="I27" s="16"/>
      <c r="J27" s="15"/>
    </row>
    <row r="28" spans="1:10" ht="45" customHeight="1" x14ac:dyDescent="0.35">
      <c r="A28" s="5"/>
      <c r="B28" s="117" t="s">
        <v>25</v>
      </c>
      <c r="C28" s="118"/>
      <c r="D28" s="118"/>
      <c r="E28" s="118"/>
      <c r="F28" s="129" t="s">
        <v>21</v>
      </c>
      <c r="G28" s="16"/>
      <c r="H28" t="s">
        <v>47</v>
      </c>
      <c r="I28" s="16"/>
      <c r="J28" s="15"/>
    </row>
    <row r="29" spans="1:10" x14ac:dyDescent="0.35">
      <c r="A29" s="5"/>
      <c r="B29" s="119"/>
      <c r="C29" s="120"/>
      <c r="D29" s="120"/>
      <c r="E29" s="120"/>
      <c r="F29" s="129"/>
      <c r="G29" s="16"/>
      <c r="I29" s="16"/>
      <c r="J29" s="15"/>
    </row>
    <row r="30" spans="1:10" ht="30" customHeight="1" x14ac:dyDescent="0.35">
      <c r="A30" s="5"/>
      <c r="B30" s="38">
        <v>1</v>
      </c>
      <c r="C30" s="72" t="s">
        <v>44</v>
      </c>
      <c r="D30" s="73"/>
      <c r="E30" s="74"/>
      <c r="F30" s="113"/>
      <c r="G30" s="16"/>
      <c r="H30" s="16"/>
      <c r="I30" s="16"/>
      <c r="J30" s="15"/>
    </row>
    <row r="31" spans="1:10" ht="30" customHeight="1" x14ac:dyDescent="0.35">
      <c r="A31" s="5"/>
      <c r="B31" s="38">
        <v>2</v>
      </c>
      <c r="C31" s="72" t="s">
        <v>45</v>
      </c>
      <c r="D31" s="70"/>
      <c r="E31" s="71"/>
      <c r="F31" s="113"/>
      <c r="G31" s="16"/>
      <c r="H31" s="16"/>
      <c r="I31" s="16"/>
      <c r="J31" s="15"/>
    </row>
    <row r="32" spans="1:10" ht="30" customHeight="1" thickBot="1" x14ac:dyDescent="0.4">
      <c r="A32" s="5"/>
      <c r="B32" s="39">
        <v>3</v>
      </c>
      <c r="C32" s="44" t="s">
        <v>46</v>
      </c>
      <c r="D32" s="40"/>
      <c r="E32" s="41"/>
      <c r="F32" s="114"/>
      <c r="G32" s="16"/>
      <c r="H32" s="16"/>
      <c r="I32" s="16"/>
      <c r="J32" s="15"/>
    </row>
    <row r="33" spans="1:10" ht="13.5" customHeight="1" thickBot="1" x14ac:dyDescent="0.4">
      <c r="A33" s="5"/>
      <c r="B33" s="138" t="s">
        <v>33</v>
      </c>
      <c r="C33" s="139"/>
      <c r="D33" s="139"/>
      <c r="E33" s="140"/>
      <c r="F33" s="115">
        <f>SUM(F30:F32)/3</f>
        <v>0</v>
      </c>
      <c r="G33" s="1"/>
      <c r="H33" s="12"/>
      <c r="I33" s="1"/>
      <c r="J33" s="15"/>
    </row>
    <row r="34" spans="1:10" ht="15.5" customHeight="1" x14ac:dyDescent="0.35">
      <c r="A34" s="5"/>
      <c r="B34" s="142" t="s">
        <v>27</v>
      </c>
      <c r="C34" s="142"/>
      <c r="D34" s="142"/>
      <c r="E34" s="142"/>
      <c r="F34" s="142"/>
      <c r="G34" s="142"/>
      <c r="H34" s="142"/>
      <c r="I34" s="16"/>
      <c r="J34" s="15"/>
    </row>
    <row r="35" spans="1:10" ht="15.5" customHeight="1" x14ac:dyDescent="0.35">
      <c r="A35" s="5"/>
      <c r="B35" s="141" t="s">
        <v>26</v>
      </c>
      <c r="C35" s="141"/>
      <c r="D35" s="141"/>
      <c r="E35" s="141"/>
      <c r="F35" s="141"/>
      <c r="G35" s="141"/>
      <c r="H35" s="141"/>
      <c r="I35" s="17"/>
      <c r="J35" s="15"/>
    </row>
    <row r="36" spans="1:10" x14ac:dyDescent="0.35">
      <c r="A36" s="5"/>
      <c r="B36" s="141"/>
      <c r="C36" s="141"/>
      <c r="D36" s="141"/>
      <c r="E36" s="141"/>
      <c r="F36" s="141"/>
      <c r="G36" s="141"/>
      <c r="H36" s="141"/>
      <c r="I36" s="17"/>
      <c r="J36" s="15"/>
    </row>
    <row r="37" spans="1:10" ht="16" thickBot="1" x14ac:dyDescent="0.4">
      <c r="A37" s="5"/>
      <c r="B37" s="45"/>
      <c r="C37" s="45"/>
      <c r="D37" s="45"/>
      <c r="E37" s="45"/>
      <c r="F37" s="45"/>
      <c r="G37" s="45"/>
      <c r="H37" s="45"/>
      <c r="I37" s="17"/>
      <c r="J37" s="15"/>
    </row>
    <row r="38" spans="1:10" ht="46.5" customHeight="1" x14ac:dyDescent="0.35">
      <c r="A38" s="5"/>
      <c r="B38" s="132" t="s">
        <v>48</v>
      </c>
      <c r="C38" s="133"/>
      <c r="D38" s="133"/>
      <c r="E38" s="133"/>
      <c r="F38" s="133"/>
      <c r="G38" s="133"/>
      <c r="H38" s="134"/>
      <c r="I38" s="17"/>
      <c r="J38" s="15"/>
    </row>
    <row r="39" spans="1:10" ht="31.5" customHeight="1" thickBot="1" x14ac:dyDescent="0.4">
      <c r="A39" s="5"/>
      <c r="B39" s="135"/>
      <c r="C39" s="136"/>
      <c r="D39" s="136"/>
      <c r="E39" s="136"/>
      <c r="F39" s="136"/>
      <c r="G39" s="136"/>
      <c r="H39" s="137"/>
      <c r="I39" s="17"/>
      <c r="J39" s="15"/>
    </row>
    <row r="40" spans="1:10" x14ac:dyDescent="0.35">
      <c r="A40" s="5"/>
      <c r="B40" s="17"/>
      <c r="C40" s="17"/>
      <c r="D40" s="17"/>
      <c r="E40" s="17"/>
      <c r="F40" s="17"/>
      <c r="G40" s="17"/>
      <c r="H40" s="17"/>
      <c r="I40" s="17"/>
      <c r="J40" s="15"/>
    </row>
    <row r="41" spans="1:10" ht="15.5" customHeight="1" x14ac:dyDescent="0.35">
      <c r="A41" s="5"/>
      <c r="B41" s="148" t="s">
        <v>17</v>
      </c>
      <c r="C41" s="148"/>
      <c r="D41" s="148"/>
      <c r="E41" s="148"/>
      <c r="F41" s="148"/>
      <c r="G41" s="148"/>
      <c r="H41" s="148"/>
      <c r="I41" s="148"/>
      <c r="J41" s="15"/>
    </row>
    <row r="42" spans="1:10" x14ac:dyDescent="0.35">
      <c r="A42" s="5"/>
      <c r="B42" s="148"/>
      <c r="C42" s="148"/>
      <c r="D42" s="148"/>
      <c r="E42" s="148"/>
      <c r="F42" s="148"/>
      <c r="G42" s="148"/>
      <c r="H42" s="148"/>
      <c r="I42" s="148"/>
      <c r="J42" s="15"/>
    </row>
    <row r="43" spans="1:10" x14ac:dyDescent="0.35">
      <c r="A43" s="5"/>
      <c r="B43" s="27"/>
      <c r="C43" s="27"/>
      <c r="D43" s="27"/>
      <c r="E43" s="27"/>
      <c r="F43" s="27"/>
      <c r="G43" s="27"/>
      <c r="H43" s="27"/>
      <c r="I43" s="27"/>
      <c r="J43" s="15"/>
    </row>
    <row r="44" spans="1:10" x14ac:dyDescent="0.35">
      <c r="A44" s="5"/>
      <c r="B44" s="17"/>
      <c r="C44" s="18"/>
      <c r="D44" s="149" t="s">
        <v>59</v>
      </c>
      <c r="E44" s="149"/>
      <c r="F44" s="149"/>
      <c r="G44" s="149"/>
      <c r="H44" s="149"/>
      <c r="I44" s="150"/>
      <c r="J44" s="15"/>
    </row>
    <row r="45" spans="1:10" x14ac:dyDescent="0.35">
      <c r="A45" s="5"/>
      <c r="B45" s="143" t="s">
        <v>4</v>
      </c>
      <c r="C45" s="144"/>
      <c r="D45" s="145"/>
      <c r="E45" s="146"/>
      <c r="F45" s="147"/>
      <c r="G45" s="147"/>
      <c r="H45" s="147"/>
      <c r="I45" s="147"/>
      <c r="J45" s="15"/>
    </row>
    <row r="46" spans="1:10" x14ac:dyDescent="0.35">
      <c r="A46" s="5"/>
      <c r="B46" s="143" t="s">
        <v>5</v>
      </c>
      <c r="C46" s="144"/>
      <c r="D46" s="145"/>
      <c r="E46" s="146"/>
      <c r="F46" s="147"/>
      <c r="G46" s="147"/>
      <c r="H46" s="147"/>
      <c r="I46" s="147"/>
      <c r="J46" s="15"/>
    </row>
    <row r="47" spans="1:10" x14ac:dyDescent="0.35">
      <c r="A47" s="5"/>
      <c r="B47" s="143" t="s">
        <v>6</v>
      </c>
      <c r="C47" s="144"/>
      <c r="D47" s="145"/>
      <c r="E47" s="146"/>
      <c r="F47" s="147"/>
      <c r="G47" s="147"/>
      <c r="H47" s="147"/>
      <c r="I47" s="147"/>
      <c r="J47" s="15"/>
    </row>
    <row r="48" spans="1:10" ht="16" thickBot="1" x14ac:dyDescent="0.4">
      <c r="A48" s="19"/>
      <c r="B48" s="20"/>
      <c r="C48" s="20"/>
      <c r="D48" s="20"/>
      <c r="E48" s="20"/>
      <c r="F48" s="20"/>
      <c r="G48" s="20"/>
      <c r="H48" s="20"/>
      <c r="I48" s="20"/>
      <c r="J48" s="21"/>
    </row>
  </sheetData>
  <mergeCells count="23">
    <mergeCell ref="B38:H39"/>
    <mergeCell ref="B33:E33"/>
    <mergeCell ref="B35:H36"/>
    <mergeCell ref="B34:H34"/>
    <mergeCell ref="B47:C47"/>
    <mergeCell ref="D47:E47"/>
    <mergeCell ref="F47:I47"/>
    <mergeCell ref="B41:I42"/>
    <mergeCell ref="D44:E44"/>
    <mergeCell ref="F44:I44"/>
    <mergeCell ref="B45:C45"/>
    <mergeCell ref="D45:E45"/>
    <mergeCell ref="F45:I45"/>
    <mergeCell ref="B46:C46"/>
    <mergeCell ref="D46:E46"/>
    <mergeCell ref="F46:I46"/>
    <mergeCell ref="B28:E29"/>
    <mergeCell ref="A2:J2"/>
    <mergeCell ref="B4:C4"/>
    <mergeCell ref="B11:C11"/>
    <mergeCell ref="D11:E11"/>
    <mergeCell ref="F28:F29"/>
    <mergeCell ref="B27:F27"/>
  </mergeCells>
  <pageMargins left="0.7" right="0.7" top="0.75" bottom="0.75" header="0.3" footer="0.3"/>
  <pageSetup paperSize="9" scale="8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J38"/>
  <sheetViews>
    <sheetView showGridLines="0" zoomScale="70" zoomScaleNormal="70" workbookViewId="0">
      <selection activeCell="F4" sqref="F4:H4"/>
    </sheetView>
  </sheetViews>
  <sheetFormatPr baseColWidth="10" defaultRowHeight="15.5" x14ac:dyDescent="0.35"/>
  <cols>
    <col min="1" max="3" width="4.4140625" customWidth="1"/>
    <col min="4" max="5" width="39.58203125" customWidth="1"/>
    <col min="6" max="6" width="18.58203125" customWidth="1"/>
    <col min="7" max="7" width="19.6640625" customWidth="1"/>
    <col min="8" max="8" width="19.75" customWidth="1"/>
    <col min="9" max="9" width="19.5" customWidth="1"/>
    <col min="10" max="10" width="17.33203125" customWidth="1"/>
    <col min="11" max="11" width="12.9140625" customWidth="1"/>
    <col min="12" max="12" width="13.5" customWidth="1"/>
  </cols>
  <sheetData>
    <row r="1" spans="1:10" ht="5.75" customHeight="1" thickBot="1" x14ac:dyDescent="0.4">
      <c r="B1" s="1"/>
      <c r="C1" s="1"/>
      <c r="D1" s="1"/>
      <c r="E1" s="1"/>
      <c r="F1" s="1"/>
      <c r="G1" s="1"/>
      <c r="H1" s="1"/>
      <c r="I1" s="1"/>
      <c r="J1" s="1"/>
    </row>
    <row r="2" spans="1:10" ht="85.5" customHeight="1" thickBot="1" x14ac:dyDescent="0.4">
      <c r="B2" s="121" t="s">
        <v>63</v>
      </c>
      <c r="C2" s="122"/>
      <c r="D2" s="122"/>
      <c r="E2" s="122"/>
      <c r="F2" s="122"/>
      <c r="G2" s="122"/>
      <c r="H2" s="122"/>
      <c r="I2" s="122"/>
      <c r="J2" s="123"/>
    </row>
    <row r="3" spans="1:10" ht="9.75" customHeight="1" x14ac:dyDescent="0.35">
      <c r="B3" s="2"/>
      <c r="C3" s="3"/>
      <c r="D3" s="3"/>
      <c r="E3" s="3"/>
      <c r="F3" s="3"/>
      <c r="G3" s="3"/>
      <c r="H3" s="3"/>
      <c r="I3" s="3"/>
      <c r="J3" s="4"/>
    </row>
    <row r="4" spans="1:10" ht="23.75" customHeight="1" x14ac:dyDescent="0.35">
      <c r="B4" s="5"/>
      <c r="C4" s="124" t="s">
        <v>0</v>
      </c>
      <c r="D4" s="124"/>
      <c r="E4" s="58"/>
      <c r="F4" s="152">
        <f>'BPU LOT 2 BONS DE COMMANDE'!D4</f>
        <v>0</v>
      </c>
      <c r="G4" s="152"/>
      <c r="H4" s="152"/>
      <c r="I4" s="36"/>
      <c r="J4" s="6"/>
    </row>
    <row r="5" spans="1:10" s="7" customFormat="1" ht="6" customHeight="1" thickBot="1" x14ac:dyDescent="0.4">
      <c r="B5" s="8"/>
      <c r="C5" s="9"/>
      <c r="D5" s="9"/>
      <c r="E5" s="9"/>
      <c r="F5" s="9"/>
      <c r="G5" s="9"/>
      <c r="H5" s="10"/>
      <c r="I5" s="10"/>
      <c r="J5" s="6"/>
    </row>
    <row r="6" spans="1:10" s="7" customFormat="1" ht="21.75" customHeight="1" x14ac:dyDescent="0.6">
      <c r="A6" s="47"/>
      <c r="B6" s="47"/>
      <c r="C6" s="48" t="s">
        <v>7</v>
      </c>
      <c r="D6" s="49"/>
      <c r="E6" s="49"/>
      <c r="F6" s="153" t="s">
        <v>19</v>
      </c>
      <c r="G6" s="153"/>
      <c r="H6" s="153"/>
      <c r="I6" s="153"/>
      <c r="J6" s="154"/>
    </row>
    <row r="7" spans="1:10" s="7" customFormat="1" ht="22.5" customHeight="1" x14ac:dyDescent="0.35">
      <c r="A7" s="8"/>
      <c r="B7" s="8"/>
      <c r="C7" s="155" t="s">
        <v>23</v>
      </c>
      <c r="D7" s="155"/>
      <c r="E7" s="155"/>
      <c r="F7" s="155"/>
      <c r="G7" s="155"/>
      <c r="H7" s="155"/>
      <c r="I7" s="46"/>
      <c r="J7" s="6"/>
    </row>
    <row r="8" spans="1:10" ht="30" customHeight="1" x14ac:dyDescent="0.35">
      <c r="A8" s="5"/>
      <c r="B8" s="5"/>
      <c r="C8" s="1"/>
      <c r="D8" s="1"/>
      <c r="E8" s="1"/>
      <c r="F8" s="1"/>
      <c r="G8" s="1"/>
      <c r="H8" s="12"/>
      <c r="I8" s="12"/>
      <c r="J8" s="13"/>
    </row>
    <row r="9" spans="1:10" x14ac:dyDescent="0.35">
      <c r="A9" s="5"/>
      <c r="B9" s="1"/>
      <c r="C9" s="1"/>
      <c r="D9" s="1"/>
      <c r="E9" s="1"/>
      <c r="F9" s="1"/>
      <c r="G9" s="1"/>
      <c r="H9" s="1"/>
      <c r="I9" s="1"/>
      <c r="J9" s="15"/>
    </row>
    <row r="10" spans="1:10" ht="20.25" customHeight="1" x14ac:dyDescent="0.35">
      <c r="A10" s="5"/>
      <c r="B10" s="5"/>
      <c r="C10" s="23" t="s">
        <v>1</v>
      </c>
      <c r="D10" s="24"/>
      <c r="E10" s="24"/>
      <c r="F10" s="24"/>
      <c r="G10" s="24"/>
      <c r="H10" s="24"/>
      <c r="I10" s="24"/>
      <c r="J10" s="13"/>
    </row>
    <row r="11" spans="1:10" ht="81.5" customHeight="1" x14ac:dyDescent="0.35">
      <c r="A11" s="5"/>
      <c r="B11" s="5"/>
      <c r="C11" s="156" t="s">
        <v>2</v>
      </c>
      <c r="D11" s="157"/>
      <c r="E11" s="67" t="s">
        <v>13</v>
      </c>
      <c r="F11" s="14" t="s">
        <v>3</v>
      </c>
      <c r="G11" s="14" t="s">
        <v>28</v>
      </c>
      <c r="H11" s="14" t="s">
        <v>9</v>
      </c>
      <c r="I11" s="14" t="s">
        <v>18</v>
      </c>
      <c r="J11" s="15"/>
    </row>
    <row r="12" spans="1:10" ht="38" customHeight="1" x14ac:dyDescent="0.35">
      <c r="A12" s="5"/>
      <c r="B12" s="5"/>
      <c r="C12" s="56">
        <v>1</v>
      </c>
      <c r="D12" s="57" t="str">
        <f>'BPU LOT 2 BONS DE COMMANDE'!C22</f>
        <v>Expert en contrôle de second niveau</v>
      </c>
      <c r="E12" s="57" t="str">
        <f>'BPU LOT 2 BONS DE COMMANDE'!D12</f>
        <v>junior (de 3 à 5 ans)</v>
      </c>
      <c r="F12" s="31">
        <f>'BPU LOT 2 BONS DE COMMANDE'!F12</f>
        <v>0</v>
      </c>
      <c r="G12" s="33">
        <v>200</v>
      </c>
      <c r="H12" s="32">
        <f>G12*F12</f>
        <v>0</v>
      </c>
      <c r="I12" s="32">
        <f>H12*1.2</f>
        <v>0</v>
      </c>
      <c r="J12" s="15"/>
    </row>
    <row r="13" spans="1:10" ht="38" customHeight="1" x14ac:dyDescent="0.35">
      <c r="A13" s="5"/>
      <c r="B13" s="5"/>
      <c r="C13" s="59">
        <v>2</v>
      </c>
      <c r="D13" s="57" t="str">
        <f>'BPU LOT 2 BONS DE COMMANDE'!C23</f>
        <v>Expert en contrôle de second niveau</v>
      </c>
      <c r="E13" s="57" t="str">
        <f>'BPU LOT 2 BONS DE COMMANDE'!D13</f>
        <v>senior (Minimum 8 ans)</v>
      </c>
      <c r="F13" s="31">
        <f>'BPU LOT 2 BONS DE COMMANDE'!F13</f>
        <v>0</v>
      </c>
      <c r="G13" s="33">
        <v>200</v>
      </c>
      <c r="H13" s="32">
        <f t="shared" ref="H13:H25" si="0">G13*F13</f>
        <v>0</v>
      </c>
      <c r="I13" s="32">
        <f t="shared" ref="I13:I25" si="1">H13*1.2</f>
        <v>0</v>
      </c>
      <c r="J13" s="15"/>
    </row>
    <row r="14" spans="1:10" ht="38" customHeight="1" x14ac:dyDescent="0.35">
      <c r="A14" s="5"/>
      <c r="B14" s="5"/>
      <c r="C14" s="76">
        <v>3</v>
      </c>
      <c r="D14" s="57" t="s">
        <v>49</v>
      </c>
      <c r="E14" s="57" t="str">
        <f>'BPU LOT 2 BONS DE COMMANDE'!D14</f>
        <v>junior (de 3 à 5 ans)</v>
      </c>
      <c r="F14" s="31">
        <f>'BPU LOT 2 BONS DE COMMANDE'!F14</f>
        <v>0</v>
      </c>
      <c r="G14" s="33">
        <v>200</v>
      </c>
      <c r="H14" s="32">
        <f t="shared" si="0"/>
        <v>0</v>
      </c>
      <c r="I14" s="32">
        <f t="shared" si="1"/>
        <v>0</v>
      </c>
      <c r="J14" s="15"/>
    </row>
    <row r="15" spans="1:10" ht="38" customHeight="1" x14ac:dyDescent="0.35">
      <c r="A15" s="5"/>
      <c r="B15" s="5"/>
      <c r="C15" s="76">
        <v>4</v>
      </c>
      <c r="D15" s="57" t="s">
        <v>49</v>
      </c>
      <c r="E15" s="57" t="str">
        <f>'BPU LOT 2 BONS DE COMMANDE'!D15</f>
        <v>senior (Minimum 8 ans)</v>
      </c>
      <c r="F15" s="31">
        <f>'BPU LOT 2 BONS DE COMMANDE'!F15</f>
        <v>0</v>
      </c>
      <c r="G15" s="33">
        <v>200</v>
      </c>
      <c r="H15" s="32">
        <f t="shared" si="0"/>
        <v>0</v>
      </c>
      <c r="I15" s="32">
        <f t="shared" si="1"/>
        <v>0</v>
      </c>
      <c r="J15" s="15"/>
    </row>
    <row r="16" spans="1:10" ht="38" customHeight="1" x14ac:dyDescent="0.35">
      <c r="A16" s="5"/>
      <c r="B16" s="5"/>
      <c r="C16" s="59">
        <v>5</v>
      </c>
      <c r="D16" s="57" t="str">
        <f>'BPU LOT 2 BONS DE COMMANDE'!C24</f>
        <v>Expert en contrôle de second niveau</v>
      </c>
      <c r="E16" s="57" t="str">
        <f>'BPU LOT 2 BONS DE COMMANDE'!D16</f>
        <v>junior (de 3 à 5 ans)</v>
      </c>
      <c r="F16" s="31">
        <f>'BPU LOT 2 BONS DE COMMANDE'!F16</f>
        <v>0</v>
      </c>
      <c r="G16" s="33">
        <v>200</v>
      </c>
      <c r="H16" s="32">
        <f t="shared" si="0"/>
        <v>0</v>
      </c>
      <c r="I16" s="32">
        <f t="shared" si="1"/>
        <v>0</v>
      </c>
      <c r="J16" s="15"/>
    </row>
    <row r="17" spans="1:10" ht="38" customHeight="1" x14ac:dyDescent="0.35">
      <c r="A17" s="5"/>
      <c r="B17" s="5"/>
      <c r="C17" s="59">
        <v>6</v>
      </c>
      <c r="D17" s="57" t="str">
        <f>'BPU LOT 2 BONS DE COMMANDE'!C25</f>
        <v xml:space="preserve">Expert en audit interne &amp; qualité </v>
      </c>
      <c r="E17" s="57" t="str">
        <f>'BPU LOT 2 BONS DE COMMANDE'!D17</f>
        <v>senior (Minimum 8 ans)</v>
      </c>
      <c r="F17" s="31">
        <f>'BPU LOT 2 BONS DE COMMANDE'!F17</f>
        <v>0</v>
      </c>
      <c r="G17" s="33">
        <v>200</v>
      </c>
      <c r="H17" s="32">
        <f t="shared" si="0"/>
        <v>0</v>
      </c>
      <c r="I17" s="32">
        <f t="shared" si="1"/>
        <v>0</v>
      </c>
      <c r="J17" s="15"/>
    </row>
    <row r="18" spans="1:10" ht="38" customHeight="1" x14ac:dyDescent="0.35">
      <c r="A18" s="5"/>
      <c r="B18" s="5"/>
      <c r="C18" s="59">
        <v>7</v>
      </c>
      <c r="D18" s="57" t="str">
        <f>'BPU LOT 2 BONS DE COMMANDE'!C18</f>
        <v>Expert en conformité réglementaire</v>
      </c>
      <c r="E18" s="57" t="str">
        <f>'BPU LOT 2 BONS DE COMMANDE'!D18</f>
        <v>junior (de 3 à 5 ans)</v>
      </c>
      <c r="F18" s="31">
        <f>'BPU LOT 2 BONS DE COMMANDE'!F18</f>
        <v>0</v>
      </c>
      <c r="G18" s="33">
        <v>200</v>
      </c>
      <c r="H18" s="32">
        <f t="shared" si="0"/>
        <v>0</v>
      </c>
      <c r="I18" s="32">
        <f t="shared" si="1"/>
        <v>0</v>
      </c>
      <c r="J18" s="15"/>
    </row>
    <row r="19" spans="1:10" ht="38" customHeight="1" x14ac:dyDescent="0.35">
      <c r="A19" s="5"/>
      <c r="B19" s="5"/>
      <c r="C19" s="59">
        <v>8</v>
      </c>
      <c r="D19" s="57" t="str">
        <f>'BPU LOT 2 BONS DE COMMANDE'!C19</f>
        <v>Expert en conformité réglementaire</v>
      </c>
      <c r="E19" s="57" t="str">
        <f>'BPU LOT 2 BONS DE COMMANDE'!D19</f>
        <v>senior (Minimum 8 ans)</v>
      </c>
      <c r="F19" s="31">
        <f>'BPU LOT 2 BONS DE COMMANDE'!F19</f>
        <v>0</v>
      </c>
      <c r="G19" s="33">
        <v>200</v>
      </c>
      <c r="H19" s="32">
        <f t="shared" si="0"/>
        <v>0</v>
      </c>
      <c r="I19" s="32">
        <f t="shared" si="1"/>
        <v>0</v>
      </c>
      <c r="J19" s="15"/>
    </row>
    <row r="20" spans="1:10" ht="38" customHeight="1" x14ac:dyDescent="0.35">
      <c r="A20" s="5"/>
      <c r="B20" s="5"/>
      <c r="C20" s="59">
        <v>9</v>
      </c>
      <c r="D20" s="57" t="str">
        <f>'BPU LOT 2 BONS DE COMMANDE'!C20</f>
        <v>Expert en KYC / Lutte anti-blanchiment</v>
      </c>
      <c r="E20" s="57" t="str">
        <f>'BPU LOT 2 BONS DE COMMANDE'!D20</f>
        <v>junior (de 3 à 5 ans)</v>
      </c>
      <c r="F20" s="31">
        <f>'BPU LOT 2 BONS DE COMMANDE'!F20</f>
        <v>0</v>
      </c>
      <c r="G20" s="33">
        <v>200</v>
      </c>
      <c r="H20" s="32">
        <f t="shared" si="0"/>
        <v>0</v>
      </c>
      <c r="I20" s="32">
        <f t="shared" si="1"/>
        <v>0</v>
      </c>
      <c r="J20" s="15"/>
    </row>
    <row r="21" spans="1:10" ht="38" customHeight="1" x14ac:dyDescent="0.35">
      <c r="A21" s="5"/>
      <c r="B21" s="5"/>
      <c r="C21" s="59">
        <v>10</v>
      </c>
      <c r="D21" s="57" t="str">
        <f>'BPU LOT 2 BONS DE COMMANDE'!C21</f>
        <v>Expert en KYC / Lutte anti-blanchiment</v>
      </c>
      <c r="E21" s="57" t="str">
        <f>'BPU LOT 2 BONS DE COMMANDE'!D21</f>
        <v>senior (Minimum 8 ans)</v>
      </c>
      <c r="F21" s="31">
        <f>'BPU LOT 2 BONS DE COMMANDE'!F21</f>
        <v>0</v>
      </c>
      <c r="G21" s="33">
        <v>200</v>
      </c>
      <c r="H21" s="32">
        <f t="shared" si="0"/>
        <v>0</v>
      </c>
      <c r="I21" s="32">
        <f t="shared" si="1"/>
        <v>0</v>
      </c>
      <c r="J21" s="15"/>
    </row>
    <row r="22" spans="1:10" ht="38" customHeight="1" x14ac:dyDescent="0.35">
      <c r="A22" s="5"/>
      <c r="B22" s="5"/>
      <c r="C22" s="59">
        <v>11</v>
      </c>
      <c r="D22" s="57" t="str">
        <f>'BPU LOT 2 BONS DE COMMANDE'!C22</f>
        <v>Expert en contrôle de second niveau</v>
      </c>
      <c r="E22" s="57" t="str">
        <f>'BPU LOT 2 BONS DE COMMANDE'!D22</f>
        <v>junior (de 3 à 5 ans)</v>
      </c>
      <c r="F22" s="31">
        <f>'BPU LOT 2 BONS DE COMMANDE'!F22</f>
        <v>0</v>
      </c>
      <c r="G22" s="33">
        <v>200</v>
      </c>
      <c r="H22" s="32">
        <f t="shared" si="0"/>
        <v>0</v>
      </c>
      <c r="I22" s="32">
        <f t="shared" si="1"/>
        <v>0</v>
      </c>
      <c r="J22" s="15"/>
    </row>
    <row r="23" spans="1:10" ht="38" customHeight="1" x14ac:dyDescent="0.35">
      <c r="A23" s="5"/>
      <c r="B23" s="5"/>
      <c r="C23" s="59">
        <v>12</v>
      </c>
      <c r="D23" s="57" t="str">
        <f>'BPU LOT 2 BONS DE COMMANDE'!C23</f>
        <v>Expert en contrôle de second niveau</v>
      </c>
      <c r="E23" s="57" t="str">
        <f>'BPU LOT 2 BONS DE COMMANDE'!D23</f>
        <v>senior (Minimum 8 ans)</v>
      </c>
      <c r="F23" s="31">
        <f>'BPU LOT 2 BONS DE COMMANDE'!F23</f>
        <v>0</v>
      </c>
      <c r="G23" s="33">
        <v>200</v>
      </c>
      <c r="H23" s="32">
        <f t="shared" si="0"/>
        <v>0</v>
      </c>
      <c r="I23" s="32">
        <f t="shared" si="1"/>
        <v>0</v>
      </c>
      <c r="J23" s="15"/>
    </row>
    <row r="24" spans="1:10" ht="38" customHeight="1" x14ac:dyDescent="0.35">
      <c r="A24" s="5"/>
      <c r="B24" s="5"/>
      <c r="C24" s="59">
        <v>13</v>
      </c>
      <c r="D24" s="57" t="str">
        <f>'BPU LOT 2 BONS DE COMMANDE'!C24</f>
        <v>Expert en contrôle de second niveau</v>
      </c>
      <c r="E24" s="57" t="str">
        <f>'BPU LOT 2 BONS DE COMMANDE'!D24</f>
        <v>junior (de 3 à 5 ans)</v>
      </c>
      <c r="F24" s="31">
        <f>'BPU LOT 2 BONS DE COMMANDE'!F24</f>
        <v>0</v>
      </c>
      <c r="G24" s="33">
        <v>200</v>
      </c>
      <c r="H24" s="32">
        <f t="shared" si="0"/>
        <v>0</v>
      </c>
      <c r="I24" s="32">
        <f t="shared" si="1"/>
        <v>0</v>
      </c>
      <c r="J24" s="15"/>
    </row>
    <row r="25" spans="1:10" ht="38" customHeight="1" x14ac:dyDescent="0.35">
      <c r="A25" s="5"/>
      <c r="B25" s="5"/>
      <c r="C25" s="59">
        <v>14</v>
      </c>
      <c r="D25" s="57" t="str">
        <f>'BPU LOT 2 BONS DE COMMANDE'!C25</f>
        <v xml:space="preserve">Expert en audit interne &amp; qualité </v>
      </c>
      <c r="E25" s="57" t="str">
        <f>'BPU LOT 2 BONS DE COMMANDE'!D25</f>
        <v>senior (Minimum 8 ans)</v>
      </c>
      <c r="F25" s="31">
        <f>'BPU LOT 2 BONS DE COMMANDE'!F25</f>
        <v>0</v>
      </c>
      <c r="G25" s="33">
        <v>200</v>
      </c>
      <c r="H25" s="32">
        <f t="shared" si="0"/>
        <v>0</v>
      </c>
      <c r="I25" s="32">
        <f t="shared" si="1"/>
        <v>0</v>
      </c>
      <c r="J25" s="15"/>
    </row>
    <row r="26" spans="1:10" ht="38" customHeight="1" x14ac:dyDescent="0.35">
      <c r="A26" s="5"/>
      <c r="B26" s="5"/>
      <c r="C26" s="56"/>
      <c r="D26" s="57"/>
      <c r="E26" s="57"/>
      <c r="F26" s="57"/>
      <c r="G26" s="57"/>
      <c r="H26" s="57"/>
      <c r="I26" s="57"/>
      <c r="J26" s="15"/>
    </row>
    <row r="27" spans="1:10" ht="24.75" customHeight="1" x14ac:dyDescent="0.35">
      <c r="A27" s="5"/>
      <c r="B27" s="5"/>
      <c r="C27" s="151" t="s">
        <v>8</v>
      </c>
      <c r="D27" s="151"/>
      <c r="E27" s="151"/>
      <c r="F27" s="151"/>
      <c r="G27" s="151"/>
      <c r="H27" s="22">
        <f>SUM(H12:H26)</f>
        <v>0</v>
      </c>
      <c r="I27" s="22">
        <f>SUM(I12:I26)</f>
        <v>0</v>
      </c>
      <c r="J27" s="15"/>
    </row>
    <row r="28" spans="1:10" ht="24.75" customHeight="1" x14ac:dyDescent="0.35">
      <c r="A28" s="5"/>
      <c r="B28" s="5"/>
      <c r="C28" s="51"/>
      <c r="D28" s="51"/>
      <c r="E28" s="51"/>
      <c r="F28" s="51"/>
      <c r="G28" s="51"/>
      <c r="H28" s="51"/>
      <c r="I28" s="51"/>
      <c r="J28" s="15"/>
    </row>
    <row r="29" spans="1:10" ht="26.5" customHeight="1" thickBot="1" x14ac:dyDescent="0.4">
      <c r="A29" s="5"/>
      <c r="B29" s="5"/>
      <c r="C29" s="16"/>
      <c r="D29" s="16"/>
      <c r="E29" s="16"/>
      <c r="F29" s="16"/>
      <c r="G29" s="16"/>
      <c r="H29" s="16"/>
      <c r="I29" s="16"/>
      <c r="J29" s="15"/>
    </row>
    <row r="30" spans="1:10" ht="26.5" customHeight="1" x14ac:dyDescent="0.35">
      <c r="A30" s="5"/>
      <c r="B30" s="117" t="s">
        <v>20</v>
      </c>
      <c r="C30" s="118"/>
      <c r="D30" s="118"/>
      <c r="E30" s="118"/>
      <c r="F30" s="118"/>
      <c r="G30" s="161" t="s">
        <v>21</v>
      </c>
      <c r="J30" s="15"/>
    </row>
    <row r="31" spans="1:10" ht="39" customHeight="1" x14ac:dyDescent="0.35">
      <c r="A31" s="5"/>
      <c r="B31" s="119"/>
      <c r="C31" s="120"/>
      <c r="D31" s="120"/>
      <c r="E31" s="120"/>
      <c r="F31" s="120"/>
      <c r="G31" s="162"/>
      <c r="J31" s="15"/>
    </row>
    <row r="32" spans="1:10" ht="26.5" customHeight="1" thickBot="1" x14ac:dyDescent="0.4">
      <c r="A32" s="5"/>
      <c r="B32" s="38">
        <v>1</v>
      </c>
      <c r="C32" s="72" t="s">
        <v>44</v>
      </c>
      <c r="D32" s="73"/>
      <c r="E32" s="73"/>
      <c r="F32" s="74"/>
      <c r="G32" s="75">
        <f>'BPU LOT 2 BONS DE COMMANDE'!F30</f>
        <v>0</v>
      </c>
      <c r="J32" s="52"/>
    </row>
    <row r="33" spans="1:10" ht="26.5" customHeight="1" thickBot="1" x14ac:dyDescent="0.4">
      <c r="A33" s="5"/>
      <c r="B33" s="38">
        <v>2</v>
      </c>
      <c r="C33" s="72" t="s">
        <v>45</v>
      </c>
      <c r="D33" s="73"/>
      <c r="E33" s="73"/>
      <c r="F33" s="74"/>
      <c r="G33" s="75">
        <f>'BPU LOT 2 BONS DE COMMANDE'!F31</f>
        <v>0</v>
      </c>
      <c r="H33" s="16"/>
      <c r="I33" s="158" t="s">
        <v>30</v>
      </c>
      <c r="J33" s="159"/>
    </row>
    <row r="34" spans="1:10" ht="26.5" customHeight="1" thickBot="1" x14ac:dyDescent="0.4">
      <c r="A34" s="5"/>
      <c r="B34" s="39">
        <v>3</v>
      </c>
      <c r="C34" s="44" t="s">
        <v>46</v>
      </c>
      <c r="D34" s="40"/>
      <c r="E34" s="68"/>
      <c r="F34" s="41"/>
      <c r="G34" s="75">
        <f>'BPU LOT 2 BONS DE COMMANDE'!F32</f>
        <v>0</v>
      </c>
      <c r="H34" s="16"/>
      <c r="I34" s="69">
        <f>SUM(F12:F25)*200*(1-G35/100)</f>
        <v>0</v>
      </c>
      <c r="J34" s="50" t="s">
        <v>31</v>
      </c>
    </row>
    <row r="35" spans="1:10" ht="26.5" customHeight="1" thickBot="1" x14ac:dyDescent="0.4">
      <c r="A35" s="5"/>
      <c r="B35" s="138" t="s">
        <v>33</v>
      </c>
      <c r="C35" s="139"/>
      <c r="D35" s="139"/>
      <c r="E35" s="139"/>
      <c r="F35" s="140"/>
      <c r="G35" s="75">
        <f>'BPU LOT 2 BONS DE COMMANDE'!F33</f>
        <v>0</v>
      </c>
      <c r="H35" s="1"/>
      <c r="I35" s="69">
        <f>I34*1.2</f>
        <v>0</v>
      </c>
      <c r="J35" s="50" t="s">
        <v>32</v>
      </c>
    </row>
    <row r="36" spans="1:10" ht="26.5" customHeight="1" thickBot="1" x14ac:dyDescent="0.4">
      <c r="A36" s="19"/>
      <c r="B36" s="53"/>
      <c r="C36" s="160"/>
      <c r="D36" s="160"/>
      <c r="E36" s="160"/>
      <c r="F36" s="160"/>
      <c r="G36" s="160"/>
      <c r="H36" s="53"/>
      <c r="I36" s="53"/>
      <c r="J36" s="54"/>
    </row>
    <row r="37" spans="1:10" ht="26.5" customHeight="1" x14ac:dyDescent="0.35">
      <c r="A37" s="5"/>
      <c r="B37" s="141"/>
      <c r="C37" s="141"/>
      <c r="D37" s="141"/>
      <c r="E37" s="141"/>
      <c r="F37" s="141"/>
      <c r="G37" s="141"/>
      <c r="H37" s="141"/>
      <c r="I37" s="141"/>
      <c r="J37" s="17"/>
    </row>
    <row r="38" spans="1:10" ht="26.5" customHeight="1" x14ac:dyDescent="0.35">
      <c r="A38" s="5"/>
      <c r="B38" s="141"/>
      <c r="C38" s="141"/>
      <c r="D38" s="141"/>
      <c r="E38" s="141"/>
      <c r="F38" s="141"/>
      <c r="G38" s="141"/>
      <c r="H38" s="141"/>
      <c r="I38" s="141"/>
      <c r="J38" s="17"/>
    </row>
  </sheetData>
  <mergeCells count="13">
    <mergeCell ref="I33:J33"/>
    <mergeCell ref="B35:F35"/>
    <mergeCell ref="C36:G36"/>
    <mergeCell ref="B37:I38"/>
    <mergeCell ref="B30:F31"/>
    <mergeCell ref="G30:G31"/>
    <mergeCell ref="C27:G27"/>
    <mergeCell ref="B2:J2"/>
    <mergeCell ref="C4:D4"/>
    <mergeCell ref="F4:H4"/>
    <mergeCell ref="F6:J6"/>
    <mergeCell ref="C7:H7"/>
    <mergeCell ref="C11:D11"/>
  </mergeCells>
  <dataValidations count="1">
    <dataValidation type="whole" allowBlank="1" showInputMessage="1" showErrorMessage="1" sqref="G12:G25" xr:uid="{00000000-0002-0000-0100-000000000000}">
      <formula1>0</formula1>
      <formula2>1000</formula2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0D0AF-018B-4D30-BC17-1D5A60B77C84}">
  <dimension ref="A1:J36"/>
  <sheetViews>
    <sheetView tabSelected="1" workbookViewId="0">
      <selection activeCell="F7" sqref="F7"/>
    </sheetView>
  </sheetViews>
  <sheetFormatPr baseColWidth="10" defaultRowHeight="15.5" x14ac:dyDescent="0.35"/>
  <cols>
    <col min="1" max="2" width="6.58203125" customWidth="1"/>
    <col min="3" max="3" width="39.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0" ht="16" thickBot="1" x14ac:dyDescent="0.4"/>
    <row r="2" spans="1:10" ht="80.5" customHeight="1" thickBot="1" x14ac:dyDescent="0.4">
      <c r="A2" s="121" t="s">
        <v>64</v>
      </c>
      <c r="B2" s="122"/>
      <c r="C2" s="122"/>
      <c r="D2" s="122"/>
      <c r="E2" s="122"/>
      <c r="F2" s="122"/>
      <c r="G2" s="122"/>
      <c r="H2" s="122"/>
      <c r="I2" s="122"/>
      <c r="J2" s="123"/>
    </row>
    <row r="3" spans="1:10" ht="21" x14ac:dyDescent="0.5">
      <c r="A3" s="2"/>
      <c r="B3" s="3"/>
      <c r="C3" s="3"/>
      <c r="D3" s="42" t="s">
        <v>10</v>
      </c>
      <c r="E3" s="43"/>
      <c r="F3" s="43"/>
      <c r="G3" s="3"/>
      <c r="H3" s="3"/>
      <c r="I3" s="3"/>
      <c r="J3" s="4"/>
    </row>
    <row r="4" spans="1:10" x14ac:dyDescent="0.35">
      <c r="A4" s="5"/>
      <c r="B4" s="169" t="s">
        <v>0</v>
      </c>
      <c r="C4" s="169"/>
      <c r="D4" s="78"/>
      <c r="E4" s="78"/>
      <c r="F4" s="78"/>
      <c r="G4" s="1"/>
      <c r="H4" s="1"/>
      <c r="I4" s="1"/>
      <c r="J4" s="79"/>
    </row>
    <row r="5" spans="1:10" x14ac:dyDescent="0.35">
      <c r="A5" s="5"/>
      <c r="B5" s="80"/>
      <c r="C5" s="80"/>
      <c r="D5" s="80"/>
      <c r="E5" s="80"/>
      <c r="F5" s="80"/>
      <c r="G5" s="1"/>
      <c r="H5" s="1"/>
      <c r="I5" s="1"/>
      <c r="J5" s="79"/>
    </row>
    <row r="6" spans="1:10" ht="18" x14ac:dyDescent="0.35">
      <c r="A6" s="5"/>
      <c r="B6" s="82" t="s">
        <v>11</v>
      </c>
      <c r="C6" s="82"/>
      <c r="D6" s="82"/>
      <c r="E6" s="82"/>
      <c r="F6" s="83"/>
      <c r="G6" s="83"/>
      <c r="H6" s="83"/>
      <c r="I6" s="83"/>
      <c r="J6" s="79"/>
    </row>
    <row r="7" spans="1:10" ht="18" x14ac:dyDescent="0.35">
      <c r="A7" s="5"/>
      <c r="B7" s="84" t="s">
        <v>12</v>
      </c>
      <c r="C7" s="84"/>
      <c r="D7" s="84"/>
      <c r="E7" s="85"/>
      <c r="F7" s="83"/>
      <c r="G7" s="83"/>
      <c r="H7" s="83"/>
      <c r="I7" s="83"/>
      <c r="J7" s="79"/>
    </row>
    <row r="8" spans="1:10" x14ac:dyDescent="0.35">
      <c r="A8" s="5"/>
      <c r="J8" s="15"/>
    </row>
    <row r="9" spans="1:10" x14ac:dyDescent="0.35">
      <c r="A9" s="5"/>
      <c r="B9" s="86" t="s">
        <v>1</v>
      </c>
      <c r="C9" s="87"/>
      <c r="D9" s="87"/>
      <c r="E9" s="87"/>
      <c r="F9" s="87"/>
      <c r="G9" s="87"/>
      <c r="H9" s="87"/>
      <c r="I9" s="87"/>
      <c r="J9" s="15"/>
    </row>
    <row r="10" spans="1:10" x14ac:dyDescent="0.35">
      <c r="A10" s="5"/>
      <c r="F10" s="88" t="s">
        <v>50</v>
      </c>
      <c r="J10" s="15"/>
    </row>
    <row r="11" spans="1:10" ht="58" x14ac:dyDescent="0.35">
      <c r="A11" s="5"/>
      <c r="B11" s="125" t="s">
        <v>51</v>
      </c>
      <c r="C11" s="126"/>
      <c r="D11" s="127" t="s">
        <v>13</v>
      </c>
      <c r="E11" s="128"/>
      <c r="F11" s="29" t="s">
        <v>52</v>
      </c>
      <c r="G11" s="29" t="s">
        <v>14</v>
      </c>
      <c r="H11" s="29" t="s">
        <v>15</v>
      </c>
      <c r="I11" s="30" t="s">
        <v>16</v>
      </c>
      <c r="J11" s="15"/>
    </row>
    <row r="12" spans="1:10" ht="25.5" customHeight="1" x14ac:dyDescent="0.35">
      <c r="A12" s="5"/>
      <c r="B12" s="77">
        <v>1</v>
      </c>
      <c r="C12" s="60" t="s">
        <v>35</v>
      </c>
      <c r="D12" s="61" t="s">
        <v>36</v>
      </c>
      <c r="E12" s="96"/>
      <c r="F12" s="89"/>
      <c r="G12" s="90">
        <v>0.2</v>
      </c>
      <c r="H12" s="91">
        <f>F12*G12+F12</f>
        <v>0</v>
      </c>
      <c r="I12" s="92"/>
      <c r="J12" s="15"/>
    </row>
    <row r="13" spans="1:10" ht="25.5" customHeight="1" x14ac:dyDescent="0.35">
      <c r="A13" s="5"/>
      <c r="B13" s="77">
        <v>2</v>
      </c>
      <c r="C13" s="60" t="s">
        <v>35</v>
      </c>
      <c r="D13" s="61" t="s">
        <v>37</v>
      </c>
      <c r="E13" s="96"/>
      <c r="F13" s="89"/>
      <c r="G13" s="90">
        <v>0.2</v>
      </c>
      <c r="H13" s="91">
        <f t="shared" ref="H13:H25" si="0">F13*G13+F13</f>
        <v>0</v>
      </c>
      <c r="I13" s="92"/>
      <c r="J13" s="15"/>
    </row>
    <row r="14" spans="1:10" ht="25.5" customHeight="1" x14ac:dyDescent="0.35">
      <c r="A14" s="5"/>
      <c r="B14" s="77">
        <v>3</v>
      </c>
      <c r="C14" s="60" t="s">
        <v>49</v>
      </c>
      <c r="D14" s="61" t="s">
        <v>36</v>
      </c>
      <c r="E14" s="96"/>
      <c r="F14" s="89"/>
      <c r="G14" s="90">
        <v>0.2</v>
      </c>
      <c r="H14" s="91">
        <f t="shared" si="0"/>
        <v>0</v>
      </c>
      <c r="I14" s="92"/>
      <c r="J14" s="15"/>
    </row>
    <row r="15" spans="1:10" ht="25.5" customHeight="1" x14ac:dyDescent="0.35">
      <c r="A15" s="5"/>
      <c r="B15" s="77">
        <v>4</v>
      </c>
      <c r="C15" s="60" t="s">
        <v>49</v>
      </c>
      <c r="D15" s="61" t="s">
        <v>37</v>
      </c>
      <c r="E15" s="96"/>
      <c r="F15" s="89"/>
      <c r="G15" s="90">
        <v>0.2</v>
      </c>
      <c r="H15" s="91">
        <f t="shared" si="0"/>
        <v>0</v>
      </c>
      <c r="I15" s="92"/>
      <c r="J15" s="15"/>
    </row>
    <row r="16" spans="1:10" ht="25.5" customHeight="1" x14ac:dyDescent="0.35">
      <c r="A16" s="5"/>
      <c r="B16" s="77">
        <v>5</v>
      </c>
      <c r="C16" s="60" t="s">
        <v>38</v>
      </c>
      <c r="D16" s="61" t="s">
        <v>36</v>
      </c>
      <c r="E16" s="96"/>
      <c r="F16" s="89"/>
      <c r="G16" s="90">
        <v>0.2</v>
      </c>
      <c r="H16" s="91">
        <f t="shared" si="0"/>
        <v>0</v>
      </c>
      <c r="I16" s="92"/>
      <c r="J16" s="15"/>
    </row>
    <row r="17" spans="1:10" ht="25.5" customHeight="1" x14ac:dyDescent="0.35">
      <c r="A17" s="5"/>
      <c r="B17" s="77">
        <v>6</v>
      </c>
      <c r="C17" s="60" t="s">
        <v>38</v>
      </c>
      <c r="D17" s="61" t="s">
        <v>37</v>
      </c>
      <c r="E17" s="96"/>
      <c r="F17" s="89"/>
      <c r="G17" s="90">
        <v>0.2</v>
      </c>
      <c r="H17" s="91">
        <f t="shared" si="0"/>
        <v>0</v>
      </c>
      <c r="I17" s="92"/>
      <c r="J17" s="15"/>
    </row>
    <row r="18" spans="1:10" ht="25.5" customHeight="1" x14ac:dyDescent="0.35">
      <c r="A18" s="5"/>
      <c r="B18" s="77">
        <v>7</v>
      </c>
      <c r="C18" s="60" t="s">
        <v>39</v>
      </c>
      <c r="D18" s="61" t="s">
        <v>36</v>
      </c>
      <c r="E18" s="96"/>
      <c r="F18" s="89"/>
      <c r="G18" s="90">
        <v>0.2</v>
      </c>
      <c r="H18" s="91">
        <f t="shared" si="0"/>
        <v>0</v>
      </c>
      <c r="I18" s="92"/>
      <c r="J18" s="15"/>
    </row>
    <row r="19" spans="1:10" ht="25.5" customHeight="1" x14ac:dyDescent="0.35">
      <c r="A19" s="5"/>
      <c r="B19" s="77">
        <v>8</v>
      </c>
      <c r="C19" s="60" t="s">
        <v>39</v>
      </c>
      <c r="D19" s="61" t="s">
        <v>37</v>
      </c>
      <c r="E19" s="96"/>
      <c r="F19" s="89"/>
      <c r="G19" s="90">
        <v>0.2</v>
      </c>
      <c r="H19" s="91">
        <f t="shared" si="0"/>
        <v>0</v>
      </c>
      <c r="I19" s="92"/>
      <c r="J19" s="15"/>
    </row>
    <row r="20" spans="1:10" ht="25.5" customHeight="1" x14ac:dyDescent="0.35">
      <c r="A20" s="5"/>
      <c r="B20" s="77">
        <v>9</v>
      </c>
      <c r="C20" s="60" t="s">
        <v>40</v>
      </c>
      <c r="D20" s="61" t="s">
        <v>36</v>
      </c>
      <c r="E20" s="96"/>
      <c r="F20" s="89"/>
      <c r="G20" s="90">
        <v>0.2</v>
      </c>
      <c r="H20" s="91">
        <f t="shared" si="0"/>
        <v>0</v>
      </c>
      <c r="I20" s="92"/>
      <c r="J20" s="15"/>
    </row>
    <row r="21" spans="1:10" ht="25.5" customHeight="1" x14ac:dyDescent="0.35">
      <c r="A21" s="5"/>
      <c r="B21" s="77">
        <v>10</v>
      </c>
      <c r="C21" s="60" t="s">
        <v>40</v>
      </c>
      <c r="D21" s="61" t="s">
        <v>37</v>
      </c>
      <c r="E21" s="96"/>
      <c r="F21" s="89"/>
      <c r="G21" s="90">
        <v>0.2</v>
      </c>
      <c r="H21" s="91">
        <f t="shared" si="0"/>
        <v>0</v>
      </c>
      <c r="I21" s="92"/>
      <c r="J21" s="15"/>
    </row>
    <row r="22" spans="1:10" ht="25.5" customHeight="1" x14ac:dyDescent="0.35">
      <c r="A22" s="5"/>
      <c r="B22" s="77">
        <v>11</v>
      </c>
      <c r="C22" s="60" t="s">
        <v>41</v>
      </c>
      <c r="D22" s="61" t="s">
        <v>36</v>
      </c>
      <c r="E22" s="96"/>
      <c r="F22" s="89"/>
      <c r="G22" s="90">
        <v>0.2</v>
      </c>
      <c r="H22" s="91">
        <f t="shared" si="0"/>
        <v>0</v>
      </c>
      <c r="I22" s="92"/>
      <c r="J22" s="15"/>
    </row>
    <row r="23" spans="1:10" ht="25.5" customHeight="1" x14ac:dyDescent="0.35">
      <c r="A23" s="5"/>
      <c r="B23" s="77">
        <v>12</v>
      </c>
      <c r="C23" s="60" t="s">
        <v>41</v>
      </c>
      <c r="D23" s="61" t="s">
        <v>37</v>
      </c>
      <c r="E23" s="96"/>
      <c r="F23" s="89"/>
      <c r="G23" s="90">
        <v>0.2</v>
      </c>
      <c r="H23" s="91">
        <f t="shared" si="0"/>
        <v>0</v>
      </c>
      <c r="I23" s="92"/>
      <c r="J23" s="15"/>
    </row>
    <row r="24" spans="1:10" ht="25.5" customHeight="1" x14ac:dyDescent="0.35">
      <c r="A24" s="5"/>
      <c r="B24" s="77">
        <v>13</v>
      </c>
      <c r="C24" s="60" t="s">
        <v>41</v>
      </c>
      <c r="D24" s="61" t="s">
        <v>36</v>
      </c>
      <c r="E24" s="96"/>
      <c r="F24" s="89"/>
      <c r="G24" s="90">
        <v>0.2</v>
      </c>
      <c r="H24" s="91">
        <f t="shared" si="0"/>
        <v>0</v>
      </c>
      <c r="I24" s="92"/>
      <c r="J24" s="15"/>
    </row>
    <row r="25" spans="1:10" ht="25.5" customHeight="1" x14ac:dyDescent="0.35">
      <c r="A25" s="5"/>
      <c r="B25" s="77">
        <v>14</v>
      </c>
      <c r="C25" s="60" t="s">
        <v>42</v>
      </c>
      <c r="D25" s="61" t="s">
        <v>37</v>
      </c>
      <c r="E25" s="96"/>
      <c r="F25" s="89"/>
      <c r="G25" s="90">
        <v>0.2</v>
      </c>
      <c r="H25" s="91">
        <f t="shared" si="0"/>
        <v>0</v>
      </c>
      <c r="I25" s="92"/>
      <c r="J25" s="15"/>
    </row>
    <row r="26" spans="1:10" x14ac:dyDescent="0.35">
      <c r="A26" s="5"/>
      <c r="B26" s="93"/>
      <c r="C26" s="93"/>
      <c r="D26" s="93"/>
      <c r="E26" s="93"/>
      <c r="F26" s="93"/>
      <c r="G26" s="93"/>
      <c r="H26" s="93"/>
      <c r="I26" s="93"/>
      <c r="J26" s="15"/>
    </row>
    <row r="27" spans="1:10" x14ac:dyDescent="0.35">
      <c r="A27" s="5"/>
      <c r="B27" s="93"/>
      <c r="C27" s="93"/>
      <c r="D27" s="93"/>
      <c r="E27" s="93"/>
      <c r="F27" s="93"/>
      <c r="G27" s="93"/>
      <c r="H27" s="93"/>
      <c r="I27" s="93"/>
      <c r="J27" s="15"/>
    </row>
    <row r="28" spans="1:10" x14ac:dyDescent="0.35">
      <c r="A28" s="5"/>
      <c r="B28" s="163" t="s">
        <v>17</v>
      </c>
      <c r="C28" s="164"/>
      <c r="D28" s="164"/>
      <c r="E28" s="164"/>
      <c r="F28" s="164"/>
      <c r="G28" s="164"/>
      <c r="H28" s="164"/>
      <c r="I28" s="165"/>
      <c r="J28" s="15"/>
    </row>
    <row r="29" spans="1:10" x14ac:dyDescent="0.35">
      <c r="A29" s="5"/>
      <c r="B29" s="166"/>
      <c r="C29" s="167"/>
      <c r="D29" s="167"/>
      <c r="E29" s="167"/>
      <c r="F29" s="167"/>
      <c r="G29" s="167"/>
      <c r="H29" s="167"/>
      <c r="I29" s="168"/>
      <c r="J29" s="15"/>
    </row>
    <row r="30" spans="1:10" x14ac:dyDescent="0.35">
      <c r="A30" s="5"/>
      <c r="B30" s="94"/>
      <c r="C30" s="94"/>
      <c r="D30" s="94"/>
      <c r="E30" s="94"/>
      <c r="F30" s="94"/>
      <c r="G30" s="94"/>
      <c r="H30" s="94"/>
      <c r="I30" s="94"/>
      <c r="J30" s="15"/>
    </row>
    <row r="31" spans="1:10" x14ac:dyDescent="0.35">
      <c r="A31" s="5"/>
      <c r="B31" s="94"/>
      <c r="C31" s="94"/>
      <c r="D31" s="94"/>
      <c r="E31" s="94"/>
      <c r="F31" s="94"/>
      <c r="G31" s="94"/>
      <c r="H31" s="94"/>
      <c r="I31" s="94"/>
      <c r="J31" s="15"/>
    </row>
    <row r="32" spans="1:10" x14ac:dyDescent="0.35">
      <c r="A32" s="5"/>
      <c r="B32" s="93"/>
      <c r="C32" s="95"/>
      <c r="D32" s="149" t="s">
        <v>59</v>
      </c>
      <c r="E32" s="149"/>
      <c r="F32" s="149"/>
      <c r="G32" s="149"/>
      <c r="H32" s="149"/>
      <c r="I32" s="150"/>
      <c r="J32" s="15"/>
    </row>
    <row r="33" spans="1:10" x14ac:dyDescent="0.35">
      <c r="A33" s="5"/>
      <c r="B33" s="143" t="s">
        <v>4</v>
      </c>
      <c r="C33" s="144"/>
      <c r="D33" s="173"/>
      <c r="E33" s="171"/>
      <c r="F33" s="174"/>
      <c r="G33" s="175"/>
      <c r="H33" s="175"/>
      <c r="I33" s="176"/>
      <c r="J33" s="15"/>
    </row>
    <row r="34" spans="1:10" x14ac:dyDescent="0.35">
      <c r="A34" s="5"/>
      <c r="B34" s="143" t="s">
        <v>5</v>
      </c>
      <c r="C34" s="144"/>
      <c r="D34" s="173"/>
      <c r="E34" s="171"/>
      <c r="F34" s="174"/>
      <c r="G34" s="175"/>
      <c r="H34" s="175"/>
      <c r="I34" s="176"/>
      <c r="J34" s="15"/>
    </row>
    <row r="35" spans="1:10" x14ac:dyDescent="0.35">
      <c r="A35" s="5"/>
      <c r="B35" s="143" t="s">
        <v>6</v>
      </c>
      <c r="C35" s="144"/>
      <c r="D35" s="170"/>
      <c r="E35" s="171"/>
      <c r="F35" s="172"/>
      <c r="G35" s="172"/>
      <c r="H35" s="172"/>
      <c r="I35" s="172"/>
      <c r="J35" s="15"/>
    </row>
    <row r="36" spans="1:10" ht="16" thickBot="1" x14ac:dyDescent="0.4">
      <c r="A36" s="19"/>
      <c r="B36" s="20"/>
      <c r="C36" s="20"/>
      <c r="D36" s="20"/>
      <c r="E36" s="20"/>
      <c r="F36" s="20"/>
      <c r="G36" s="20"/>
      <c r="H36" s="20"/>
      <c r="I36" s="20"/>
      <c r="J36" s="21"/>
    </row>
  </sheetData>
  <mergeCells count="16">
    <mergeCell ref="B35:C35"/>
    <mergeCell ref="D35:E35"/>
    <mergeCell ref="F35:I35"/>
    <mergeCell ref="B33:C33"/>
    <mergeCell ref="D33:E33"/>
    <mergeCell ref="F33:I33"/>
    <mergeCell ref="B34:C34"/>
    <mergeCell ref="D34:E34"/>
    <mergeCell ref="F34:I34"/>
    <mergeCell ref="B28:I29"/>
    <mergeCell ref="D32:E32"/>
    <mergeCell ref="F32:I32"/>
    <mergeCell ref="A2:J2"/>
    <mergeCell ref="B4:C4"/>
    <mergeCell ref="B11:C11"/>
    <mergeCell ref="D11:E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8B3D2-4870-4AC7-8849-D58C563FEA25}">
  <dimension ref="A1:J35"/>
  <sheetViews>
    <sheetView workbookViewId="0">
      <selection activeCell="E4" sqref="E4:H4"/>
    </sheetView>
  </sheetViews>
  <sheetFormatPr baseColWidth="10" defaultRowHeight="15.5" x14ac:dyDescent="0.35"/>
  <cols>
    <col min="1" max="2" width="2.5" customWidth="1"/>
    <col min="3" max="3" width="3.4140625" customWidth="1"/>
    <col min="4" max="4" width="39.58203125" customWidth="1"/>
    <col min="5" max="6" width="22" customWidth="1"/>
    <col min="7" max="7" width="19.6640625" customWidth="1"/>
    <col min="8" max="8" width="19.75" customWidth="1"/>
    <col min="9" max="9" width="19.5" customWidth="1"/>
    <col min="10" max="10" width="17.33203125" customWidth="1"/>
  </cols>
  <sheetData>
    <row r="1" spans="1:10" ht="16" thickBot="1" x14ac:dyDescent="0.4"/>
    <row r="2" spans="1:10" ht="65" customHeight="1" thickBot="1" x14ac:dyDescent="0.4">
      <c r="B2" s="121" t="s">
        <v>65</v>
      </c>
      <c r="C2" s="122"/>
      <c r="D2" s="122"/>
      <c r="E2" s="122"/>
      <c r="F2" s="122"/>
      <c r="G2" s="122"/>
      <c r="H2" s="122"/>
      <c r="I2" s="122"/>
      <c r="J2" s="123"/>
    </row>
    <row r="3" spans="1:10" x14ac:dyDescent="0.35">
      <c r="B3" s="2"/>
      <c r="C3" s="3"/>
      <c r="D3" s="3"/>
      <c r="E3" s="3"/>
      <c r="F3" s="3"/>
      <c r="G3" s="3"/>
      <c r="H3" s="3"/>
      <c r="I3" s="3"/>
      <c r="J3" s="4"/>
    </row>
    <row r="4" spans="1:10" x14ac:dyDescent="0.35">
      <c r="B4" s="5"/>
      <c r="C4" s="169" t="s">
        <v>0</v>
      </c>
      <c r="D4" s="169"/>
      <c r="E4" s="178">
        <f>'BPU LOT 2 MARCHES SUBSEQUENTS'!D4</f>
        <v>0</v>
      </c>
      <c r="F4" s="178"/>
      <c r="G4" s="178"/>
      <c r="H4" s="178"/>
      <c r="I4" s="97"/>
      <c r="J4" s="79"/>
    </row>
    <row r="5" spans="1:10" ht="16" thickBot="1" x14ac:dyDescent="0.4">
      <c r="B5" s="5"/>
      <c r="C5" s="80"/>
      <c r="D5" s="80"/>
      <c r="E5" s="80"/>
      <c r="F5" s="80"/>
      <c r="G5" s="80"/>
      <c r="H5" s="81"/>
      <c r="I5" s="81"/>
      <c r="J5" s="79"/>
    </row>
    <row r="6" spans="1:10" ht="23.5" x14ac:dyDescent="0.55000000000000004">
      <c r="A6" s="2"/>
      <c r="B6" s="2"/>
      <c r="C6" s="48" t="s">
        <v>7</v>
      </c>
      <c r="D6" s="49"/>
      <c r="E6" s="179" t="s">
        <v>19</v>
      </c>
      <c r="F6" s="179"/>
      <c r="G6" s="179"/>
      <c r="H6" s="179"/>
      <c r="I6" s="179"/>
      <c r="J6" s="180"/>
    </row>
    <row r="7" spans="1:10" x14ac:dyDescent="0.35">
      <c r="A7" s="5"/>
      <c r="B7" s="5"/>
      <c r="C7" s="181" t="s">
        <v>53</v>
      </c>
      <c r="D7" s="181"/>
      <c r="E7" s="181"/>
      <c r="F7" s="181"/>
      <c r="G7" s="181"/>
      <c r="H7" s="181"/>
      <c r="I7" s="98"/>
      <c r="J7" s="79"/>
    </row>
    <row r="8" spans="1:10" x14ac:dyDescent="0.35">
      <c r="A8" s="5"/>
      <c r="B8" s="5"/>
      <c r="C8" s="98"/>
      <c r="D8" s="98"/>
      <c r="E8" s="98"/>
      <c r="F8" s="98"/>
      <c r="G8" s="98"/>
      <c r="H8" s="98"/>
      <c r="I8" s="98"/>
      <c r="J8" s="79"/>
    </row>
    <row r="9" spans="1:10" x14ac:dyDescent="0.35">
      <c r="A9" s="5"/>
      <c r="B9" s="5"/>
      <c r="J9" s="15"/>
    </row>
    <row r="10" spans="1:10" x14ac:dyDescent="0.35">
      <c r="A10" s="5"/>
      <c r="J10" s="15"/>
    </row>
    <row r="11" spans="1:10" x14ac:dyDescent="0.35">
      <c r="A11" s="5"/>
      <c r="B11" s="5"/>
      <c r="C11" s="99" t="s">
        <v>1</v>
      </c>
      <c r="D11" s="100"/>
      <c r="E11" s="100"/>
      <c r="F11" s="100"/>
      <c r="G11" s="100"/>
      <c r="H11" s="100"/>
      <c r="I11" s="100"/>
      <c r="J11" s="15"/>
    </row>
    <row r="12" spans="1:10" ht="46.5" x14ac:dyDescent="0.35">
      <c r="A12" s="5"/>
      <c r="B12" s="5"/>
      <c r="C12" s="156" t="s">
        <v>2</v>
      </c>
      <c r="D12" s="157"/>
      <c r="E12" s="14" t="s">
        <v>3</v>
      </c>
      <c r="F12" s="14" t="s">
        <v>3</v>
      </c>
      <c r="G12" s="14" t="s">
        <v>28</v>
      </c>
      <c r="H12" s="14" t="s">
        <v>9</v>
      </c>
      <c r="I12" s="14" t="s">
        <v>18</v>
      </c>
      <c r="J12" s="15"/>
    </row>
    <row r="13" spans="1:10" ht="38" customHeight="1" x14ac:dyDescent="0.35">
      <c r="A13" s="5"/>
      <c r="B13" s="5"/>
      <c r="C13" s="77">
        <v>1</v>
      </c>
      <c r="D13" s="60" t="s">
        <v>35</v>
      </c>
      <c r="E13" s="61" t="s">
        <v>36</v>
      </c>
      <c r="F13" s="61">
        <f>'BPU LOT 2 MARCHES SUBSEQUENTS'!F12</f>
        <v>0</v>
      </c>
      <c r="G13" s="101">
        <v>200</v>
      </c>
      <c r="H13" s="102">
        <f>F13*G13</f>
        <v>0</v>
      </c>
      <c r="I13" s="102">
        <f>H13*1.2</f>
        <v>0</v>
      </c>
      <c r="J13" s="15"/>
    </row>
    <row r="14" spans="1:10" ht="38" customHeight="1" x14ac:dyDescent="0.35">
      <c r="A14" s="5"/>
      <c r="B14" s="5"/>
      <c r="C14" s="77">
        <v>2</v>
      </c>
      <c r="D14" s="60" t="s">
        <v>35</v>
      </c>
      <c r="E14" s="61" t="s">
        <v>37</v>
      </c>
      <c r="F14" s="61">
        <f>'BPU LOT 2 MARCHES SUBSEQUENTS'!F13</f>
        <v>0</v>
      </c>
      <c r="G14" s="101">
        <v>200</v>
      </c>
      <c r="H14" s="102">
        <f t="shared" ref="H14:H26" si="0">F14*G14</f>
        <v>0</v>
      </c>
      <c r="I14" s="102">
        <f t="shared" ref="I14:I26" si="1">H14*1.2</f>
        <v>0</v>
      </c>
      <c r="J14" s="15"/>
    </row>
    <row r="15" spans="1:10" ht="38" customHeight="1" x14ac:dyDescent="0.35">
      <c r="A15" s="5"/>
      <c r="B15" s="5"/>
      <c r="C15" s="77">
        <v>3</v>
      </c>
      <c r="D15" s="60" t="s">
        <v>49</v>
      </c>
      <c r="E15" s="61" t="s">
        <v>36</v>
      </c>
      <c r="F15" s="61">
        <f>'BPU LOT 2 MARCHES SUBSEQUENTS'!F14</f>
        <v>0</v>
      </c>
      <c r="G15" s="101">
        <v>200</v>
      </c>
      <c r="H15" s="102">
        <f t="shared" si="0"/>
        <v>0</v>
      </c>
      <c r="I15" s="102">
        <f t="shared" si="1"/>
        <v>0</v>
      </c>
      <c r="J15" s="15"/>
    </row>
    <row r="16" spans="1:10" ht="38" customHeight="1" x14ac:dyDescent="0.35">
      <c r="A16" s="5"/>
      <c r="B16" s="5"/>
      <c r="C16" s="77">
        <v>4</v>
      </c>
      <c r="D16" s="60" t="s">
        <v>49</v>
      </c>
      <c r="E16" s="61" t="s">
        <v>37</v>
      </c>
      <c r="F16" s="61">
        <f>'BPU LOT 2 MARCHES SUBSEQUENTS'!F15</f>
        <v>0</v>
      </c>
      <c r="G16" s="101">
        <v>200</v>
      </c>
      <c r="H16" s="102">
        <f t="shared" si="0"/>
        <v>0</v>
      </c>
      <c r="I16" s="102">
        <f t="shared" si="1"/>
        <v>0</v>
      </c>
      <c r="J16" s="15"/>
    </row>
    <row r="17" spans="1:10" ht="38" customHeight="1" x14ac:dyDescent="0.35">
      <c r="A17" s="5"/>
      <c r="B17" s="5"/>
      <c r="C17" s="77">
        <v>5</v>
      </c>
      <c r="D17" s="60" t="s">
        <v>38</v>
      </c>
      <c r="E17" s="61" t="s">
        <v>36</v>
      </c>
      <c r="F17" s="61">
        <f>'BPU LOT 2 MARCHES SUBSEQUENTS'!F16</f>
        <v>0</v>
      </c>
      <c r="G17" s="101">
        <v>200</v>
      </c>
      <c r="H17" s="102">
        <f t="shared" si="0"/>
        <v>0</v>
      </c>
      <c r="I17" s="102">
        <f t="shared" si="1"/>
        <v>0</v>
      </c>
      <c r="J17" s="15"/>
    </row>
    <row r="18" spans="1:10" ht="38" customHeight="1" x14ac:dyDescent="0.35">
      <c r="A18" s="5"/>
      <c r="B18" s="5"/>
      <c r="C18" s="77">
        <v>6</v>
      </c>
      <c r="D18" s="60" t="s">
        <v>38</v>
      </c>
      <c r="E18" s="61" t="s">
        <v>37</v>
      </c>
      <c r="F18" s="61">
        <f>'BPU LOT 2 MARCHES SUBSEQUENTS'!F17</f>
        <v>0</v>
      </c>
      <c r="G18" s="101">
        <v>200</v>
      </c>
      <c r="H18" s="102">
        <f t="shared" si="0"/>
        <v>0</v>
      </c>
      <c r="I18" s="102">
        <f t="shared" si="1"/>
        <v>0</v>
      </c>
      <c r="J18" s="15"/>
    </row>
    <row r="19" spans="1:10" ht="38" customHeight="1" x14ac:dyDescent="0.35">
      <c r="A19" s="5"/>
      <c r="B19" s="5"/>
      <c r="C19" s="77">
        <v>7</v>
      </c>
      <c r="D19" s="60" t="s">
        <v>39</v>
      </c>
      <c r="E19" s="61" t="s">
        <v>36</v>
      </c>
      <c r="F19" s="61">
        <f>'BPU LOT 2 MARCHES SUBSEQUENTS'!F18</f>
        <v>0</v>
      </c>
      <c r="G19" s="101">
        <v>200</v>
      </c>
      <c r="H19" s="102">
        <f t="shared" si="0"/>
        <v>0</v>
      </c>
      <c r="I19" s="102">
        <f t="shared" si="1"/>
        <v>0</v>
      </c>
      <c r="J19" s="15"/>
    </row>
    <row r="20" spans="1:10" ht="38" customHeight="1" x14ac:dyDescent="0.35">
      <c r="A20" s="5"/>
      <c r="B20" s="5"/>
      <c r="C20" s="77">
        <v>8</v>
      </c>
      <c r="D20" s="60" t="s">
        <v>39</v>
      </c>
      <c r="E20" s="61" t="s">
        <v>37</v>
      </c>
      <c r="F20" s="61">
        <f>'BPU LOT 2 MARCHES SUBSEQUENTS'!F19</f>
        <v>0</v>
      </c>
      <c r="G20" s="101">
        <v>200</v>
      </c>
      <c r="H20" s="102">
        <f t="shared" si="0"/>
        <v>0</v>
      </c>
      <c r="I20" s="102">
        <f t="shared" si="1"/>
        <v>0</v>
      </c>
      <c r="J20" s="15"/>
    </row>
    <row r="21" spans="1:10" ht="38" customHeight="1" x14ac:dyDescent="0.35">
      <c r="A21" s="5"/>
      <c r="B21" s="5"/>
      <c r="C21" s="77">
        <v>9</v>
      </c>
      <c r="D21" s="60" t="s">
        <v>40</v>
      </c>
      <c r="E21" s="61" t="s">
        <v>36</v>
      </c>
      <c r="F21" s="61">
        <f>'BPU LOT 2 MARCHES SUBSEQUENTS'!F20</f>
        <v>0</v>
      </c>
      <c r="G21" s="101">
        <v>200</v>
      </c>
      <c r="H21" s="102">
        <f t="shared" si="0"/>
        <v>0</v>
      </c>
      <c r="I21" s="102">
        <f t="shared" si="1"/>
        <v>0</v>
      </c>
      <c r="J21" s="15"/>
    </row>
    <row r="22" spans="1:10" ht="38" customHeight="1" x14ac:dyDescent="0.35">
      <c r="A22" s="5"/>
      <c r="B22" s="5"/>
      <c r="C22" s="77">
        <v>10</v>
      </c>
      <c r="D22" s="60" t="s">
        <v>40</v>
      </c>
      <c r="E22" s="61" t="s">
        <v>37</v>
      </c>
      <c r="F22" s="61">
        <f>'BPU LOT 2 MARCHES SUBSEQUENTS'!F21</f>
        <v>0</v>
      </c>
      <c r="G22" s="101">
        <v>200</v>
      </c>
      <c r="H22" s="102">
        <f t="shared" si="0"/>
        <v>0</v>
      </c>
      <c r="I22" s="102">
        <f t="shared" si="1"/>
        <v>0</v>
      </c>
      <c r="J22" s="15"/>
    </row>
    <row r="23" spans="1:10" ht="38" customHeight="1" x14ac:dyDescent="0.35">
      <c r="A23" s="5"/>
      <c r="B23" s="5"/>
      <c r="C23" s="77">
        <v>11</v>
      </c>
      <c r="D23" s="60" t="s">
        <v>41</v>
      </c>
      <c r="E23" s="61" t="s">
        <v>36</v>
      </c>
      <c r="F23" s="61">
        <f>'BPU LOT 2 MARCHES SUBSEQUENTS'!F22</f>
        <v>0</v>
      </c>
      <c r="G23" s="101">
        <v>200</v>
      </c>
      <c r="H23" s="102">
        <f t="shared" si="0"/>
        <v>0</v>
      </c>
      <c r="I23" s="102">
        <f t="shared" si="1"/>
        <v>0</v>
      </c>
      <c r="J23" s="15"/>
    </row>
    <row r="24" spans="1:10" ht="38" customHeight="1" x14ac:dyDescent="0.35">
      <c r="A24" s="5"/>
      <c r="B24" s="5"/>
      <c r="C24" s="77">
        <v>12</v>
      </c>
      <c r="D24" s="60" t="s">
        <v>41</v>
      </c>
      <c r="E24" s="61" t="s">
        <v>37</v>
      </c>
      <c r="F24" s="61">
        <f>'BPU LOT 2 MARCHES SUBSEQUENTS'!F23</f>
        <v>0</v>
      </c>
      <c r="G24" s="101">
        <v>200</v>
      </c>
      <c r="H24" s="102">
        <f t="shared" si="0"/>
        <v>0</v>
      </c>
      <c r="I24" s="102">
        <f t="shared" si="1"/>
        <v>0</v>
      </c>
      <c r="J24" s="15"/>
    </row>
    <row r="25" spans="1:10" ht="38" customHeight="1" x14ac:dyDescent="0.35">
      <c r="A25" s="5"/>
      <c r="B25" s="5"/>
      <c r="C25" s="77">
        <v>13</v>
      </c>
      <c r="D25" s="60" t="s">
        <v>41</v>
      </c>
      <c r="E25" s="61" t="s">
        <v>36</v>
      </c>
      <c r="F25" s="61">
        <f>'BPU LOT 2 MARCHES SUBSEQUENTS'!F24</f>
        <v>0</v>
      </c>
      <c r="G25" s="101">
        <v>200</v>
      </c>
      <c r="H25" s="102">
        <f t="shared" si="0"/>
        <v>0</v>
      </c>
      <c r="I25" s="102">
        <f t="shared" si="1"/>
        <v>0</v>
      </c>
      <c r="J25" s="15"/>
    </row>
    <row r="26" spans="1:10" ht="38" customHeight="1" x14ac:dyDescent="0.35">
      <c r="A26" s="5"/>
      <c r="B26" s="5"/>
      <c r="C26" s="77">
        <v>14</v>
      </c>
      <c r="D26" s="60" t="s">
        <v>42</v>
      </c>
      <c r="E26" s="61" t="s">
        <v>37</v>
      </c>
      <c r="F26" s="61">
        <f>'BPU LOT 2 MARCHES SUBSEQUENTS'!F25</f>
        <v>0</v>
      </c>
      <c r="G26" s="101">
        <v>200</v>
      </c>
      <c r="H26" s="102">
        <f t="shared" si="0"/>
        <v>0</v>
      </c>
      <c r="I26" s="102">
        <f t="shared" si="1"/>
        <v>0</v>
      </c>
      <c r="J26" s="15"/>
    </row>
    <row r="27" spans="1:10" x14ac:dyDescent="0.35">
      <c r="A27" s="5"/>
      <c r="B27" s="5"/>
      <c r="C27" s="151" t="s">
        <v>8</v>
      </c>
      <c r="D27" s="151"/>
      <c r="E27" s="151"/>
      <c r="F27" s="151"/>
      <c r="G27" s="151"/>
      <c r="H27" s="22">
        <f>SUM(H13:H26)</f>
        <v>0</v>
      </c>
      <c r="I27" s="22">
        <f>SUM(I13:I26)</f>
        <v>0</v>
      </c>
      <c r="J27" s="15"/>
    </row>
    <row r="28" spans="1:10" x14ac:dyDescent="0.35">
      <c r="A28" s="5"/>
      <c r="B28" s="5"/>
      <c r="C28" s="93"/>
      <c r="D28" s="93"/>
      <c r="E28" s="93"/>
      <c r="F28" s="93"/>
      <c r="G28" s="93"/>
      <c r="H28" s="93"/>
      <c r="I28" s="93"/>
      <c r="J28" s="15"/>
    </row>
    <row r="29" spans="1:10" x14ac:dyDescent="0.35">
      <c r="A29" s="5"/>
      <c r="B29" s="5"/>
      <c r="C29" s="93"/>
      <c r="D29" s="93"/>
      <c r="E29" s="93"/>
      <c r="F29" s="93"/>
      <c r="G29" s="93"/>
      <c r="H29" s="93"/>
      <c r="I29" s="93"/>
      <c r="J29" s="15"/>
    </row>
    <row r="30" spans="1:10" x14ac:dyDescent="0.35">
      <c r="A30" s="5"/>
      <c r="B30" s="5"/>
      <c r="C30" s="93"/>
      <c r="D30" s="93"/>
      <c r="E30" s="93"/>
      <c r="F30" s="93"/>
      <c r="G30" s="93"/>
      <c r="H30" s="103"/>
      <c r="I30" s="103"/>
      <c r="J30" s="15"/>
    </row>
    <row r="31" spans="1:10" x14ac:dyDescent="0.35">
      <c r="A31" s="5"/>
      <c r="B31" s="5"/>
      <c r="C31" s="93"/>
      <c r="D31" s="93"/>
      <c r="E31" s="93"/>
      <c r="F31" s="93"/>
      <c r="G31" s="93"/>
      <c r="H31" s="93"/>
      <c r="I31" s="93"/>
      <c r="J31" s="15"/>
    </row>
    <row r="32" spans="1:10" ht="23.5" x14ac:dyDescent="0.35">
      <c r="A32" s="5"/>
      <c r="B32" s="5"/>
      <c r="C32" s="177" t="s">
        <v>54</v>
      </c>
      <c r="D32" s="177"/>
      <c r="E32" s="177"/>
      <c r="F32" s="177"/>
      <c r="G32" s="177"/>
      <c r="H32" s="104">
        <f>H27</f>
        <v>0</v>
      </c>
      <c r="I32" s="104">
        <f>I27</f>
        <v>0</v>
      </c>
      <c r="J32" s="15"/>
    </row>
    <row r="33" spans="1:10" x14ac:dyDescent="0.35">
      <c r="A33" s="5"/>
      <c r="B33" s="5"/>
      <c r="C33" s="93"/>
      <c r="D33" s="93"/>
      <c r="E33" s="93"/>
      <c r="F33" s="93"/>
      <c r="G33" s="93"/>
      <c r="H33" s="93"/>
      <c r="I33" s="93"/>
      <c r="J33" s="15"/>
    </row>
    <row r="34" spans="1:10" x14ac:dyDescent="0.35">
      <c r="A34" s="5"/>
      <c r="B34" s="5"/>
      <c r="C34" s="93"/>
      <c r="D34" s="93"/>
      <c r="E34" s="93"/>
      <c r="F34" s="93"/>
      <c r="G34" s="93"/>
      <c r="H34" s="93"/>
      <c r="I34" s="93"/>
      <c r="J34" s="15"/>
    </row>
    <row r="35" spans="1:10" ht="16" thickBot="1" x14ac:dyDescent="0.4">
      <c r="A35" s="19"/>
      <c r="B35" s="19"/>
      <c r="C35" s="20"/>
      <c r="D35" s="20"/>
      <c r="E35" s="20"/>
      <c r="F35" s="20"/>
      <c r="G35" s="20"/>
      <c r="H35" s="20"/>
      <c r="I35" s="20"/>
      <c r="J35" s="21"/>
    </row>
  </sheetData>
  <mergeCells count="8">
    <mergeCell ref="C27:G27"/>
    <mergeCell ref="C32:G32"/>
    <mergeCell ref="B2:J2"/>
    <mergeCell ref="C4:D4"/>
    <mergeCell ref="E4:H4"/>
    <mergeCell ref="E6:J6"/>
    <mergeCell ref="C7:H7"/>
    <mergeCell ref="C12:D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B32C8-7BED-484C-91F6-7422FB6C6C91}">
  <dimension ref="B1:N19"/>
  <sheetViews>
    <sheetView workbookViewId="0">
      <selection activeCell="E5" sqref="E5"/>
    </sheetView>
  </sheetViews>
  <sheetFormatPr baseColWidth="10" defaultRowHeight="15.5" x14ac:dyDescent="0.35"/>
  <cols>
    <col min="1" max="1" width="2.4140625" customWidth="1"/>
    <col min="6" max="6" width="5.08203125" customWidth="1"/>
    <col min="7" max="8" width="15.4140625" customWidth="1"/>
  </cols>
  <sheetData>
    <row r="1" spans="2:14" ht="75.75" customHeight="1" thickBot="1" x14ac:dyDescent="0.4">
      <c r="B1" s="121" t="s">
        <v>66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</row>
    <row r="2" spans="2:14" ht="34.5" customHeight="1" thickBot="1" x14ac:dyDescent="0.4">
      <c r="B2" s="109"/>
      <c r="C2" s="191" t="s">
        <v>60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2"/>
    </row>
    <row r="3" spans="2:14" ht="18.75" customHeight="1" x14ac:dyDescent="0.3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</row>
    <row r="4" spans="2:14" ht="31.5" customHeight="1" x14ac:dyDescent="0.35">
      <c r="B4" s="5"/>
      <c r="C4" s="169" t="s">
        <v>0</v>
      </c>
      <c r="D4" s="169"/>
      <c r="E4" s="178">
        <f>'BPU LOT 2 MARCHES SUBSEQUENTS'!D4</f>
        <v>0</v>
      </c>
      <c r="F4" s="178"/>
      <c r="G4" s="178"/>
      <c r="H4" s="178"/>
      <c r="I4" s="178"/>
      <c r="J4" s="178"/>
      <c r="K4" s="178"/>
      <c r="L4" s="178"/>
      <c r="M4" s="178"/>
      <c r="N4" s="79"/>
    </row>
    <row r="5" spans="2:14" ht="6" customHeight="1" x14ac:dyDescent="0.35">
      <c r="B5" s="5"/>
      <c r="C5" s="80"/>
      <c r="D5" s="80"/>
      <c r="E5" s="80"/>
      <c r="F5" s="80"/>
      <c r="G5" s="80"/>
      <c r="H5" s="80"/>
      <c r="I5" s="80"/>
      <c r="J5" s="80"/>
      <c r="K5" s="81"/>
      <c r="L5" s="81"/>
      <c r="M5" s="81"/>
      <c r="N5" s="79"/>
    </row>
    <row r="6" spans="2:14" ht="33" customHeight="1" thickBot="1" x14ac:dyDescent="0.6">
      <c r="B6" s="5"/>
      <c r="C6" s="110" t="s">
        <v>7</v>
      </c>
      <c r="D6" s="82"/>
      <c r="E6" s="82"/>
      <c r="H6" s="194" t="s">
        <v>19</v>
      </c>
      <c r="I6" s="195"/>
      <c r="J6" s="195"/>
      <c r="K6" s="195"/>
      <c r="L6" s="195"/>
      <c r="M6" s="196"/>
      <c r="N6" s="111"/>
    </row>
    <row r="7" spans="2:14" ht="62" customHeight="1" x14ac:dyDescent="0.35">
      <c r="B7" s="2"/>
      <c r="C7" s="193" t="s">
        <v>61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12"/>
    </row>
    <row r="8" spans="2:14" x14ac:dyDescent="0.35">
      <c r="B8" s="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5"/>
    </row>
    <row r="9" spans="2:14" ht="16" thickBot="1" x14ac:dyDescent="0.4">
      <c r="B9" s="5"/>
      <c r="C9" s="11"/>
      <c r="D9" s="11"/>
      <c r="E9" s="11"/>
      <c r="F9" s="11"/>
      <c r="G9" s="105" t="s">
        <v>55</v>
      </c>
      <c r="H9" s="105" t="s">
        <v>56</v>
      </c>
      <c r="I9" s="1"/>
      <c r="J9" s="1"/>
      <c r="K9" s="1"/>
      <c r="L9" s="1"/>
      <c r="M9" s="1"/>
      <c r="N9" s="15"/>
    </row>
    <row r="10" spans="2:14" ht="33.5" customHeight="1" thickBot="1" x14ac:dyDescent="0.4">
      <c r="B10" s="5"/>
      <c r="C10" s="182" t="s">
        <v>62</v>
      </c>
      <c r="D10" s="183"/>
      <c r="E10" s="183"/>
      <c r="F10" s="184"/>
      <c r="G10" s="106">
        <f>' DQE LOT 2 BONS DE COMMANDE'!I34</f>
        <v>0</v>
      </c>
      <c r="H10" s="106">
        <f>' DQE LOT 2 BONS DE COMMANDE'!I35</f>
        <v>0</v>
      </c>
      <c r="I10" s="1"/>
      <c r="J10" s="1"/>
      <c r="K10" s="1"/>
      <c r="L10" s="1"/>
      <c r="M10" s="1"/>
      <c r="N10" s="15"/>
    </row>
    <row r="11" spans="2:14" ht="33.5" customHeight="1" thickBot="1" x14ac:dyDescent="0.4">
      <c r="B11" s="5"/>
      <c r="C11" s="185" t="s">
        <v>57</v>
      </c>
      <c r="D11" s="186"/>
      <c r="E11" s="186"/>
      <c r="F11" s="187"/>
      <c r="G11" s="107">
        <f>'DQE LOT 2 MARCHES SUBSEQUENTS'!H32</f>
        <v>0</v>
      </c>
      <c r="H11" s="107">
        <f>'DQE LOT 2 MARCHES SUBSEQUENTS'!I32</f>
        <v>0</v>
      </c>
      <c r="I11" s="1"/>
      <c r="J11" s="1"/>
      <c r="K11" s="1"/>
      <c r="L11" s="1"/>
      <c r="M11" s="1"/>
      <c r="N11" s="15"/>
    </row>
    <row r="12" spans="2:14" ht="33.5" customHeight="1" thickBot="1" x14ac:dyDescent="0.4">
      <c r="B12" s="5"/>
      <c r="C12" s="188" t="s">
        <v>58</v>
      </c>
      <c r="D12" s="189"/>
      <c r="E12" s="189"/>
      <c r="F12" s="190"/>
      <c r="G12" s="108">
        <f>G10+G11</f>
        <v>0</v>
      </c>
      <c r="H12" s="108">
        <f>H10+H11</f>
        <v>0</v>
      </c>
      <c r="I12" s="1"/>
      <c r="J12" s="1"/>
      <c r="K12" s="1"/>
      <c r="L12" s="1"/>
      <c r="M12" s="1"/>
      <c r="N12" s="15"/>
    </row>
    <row r="13" spans="2:14" x14ac:dyDescent="0.35"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5"/>
    </row>
    <row r="14" spans="2:14" x14ac:dyDescent="0.35"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5"/>
    </row>
    <row r="15" spans="2:14" x14ac:dyDescent="0.35"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5"/>
    </row>
    <row r="16" spans="2:14" x14ac:dyDescent="0.35"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5"/>
    </row>
    <row r="17" spans="2:14" x14ac:dyDescent="0.35"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5"/>
    </row>
    <row r="18" spans="2:14" x14ac:dyDescent="0.35"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5"/>
    </row>
    <row r="19" spans="2:14" ht="16" thickBot="1" x14ac:dyDescent="0.4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</sheetData>
  <mergeCells count="9">
    <mergeCell ref="C10:F10"/>
    <mergeCell ref="C11:F11"/>
    <mergeCell ref="C12:F12"/>
    <mergeCell ref="B1:N1"/>
    <mergeCell ref="C2:N2"/>
    <mergeCell ref="C4:D4"/>
    <mergeCell ref="E4:M4"/>
    <mergeCell ref="C7:M7"/>
    <mergeCell ref="H6:M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2"/>
  <sheetViews>
    <sheetView workbookViewId="0">
      <selection activeCell="B2" sqref="B2"/>
    </sheetView>
  </sheetViews>
  <sheetFormatPr baseColWidth="10" defaultRowHeight="15.5" x14ac:dyDescent="0.35"/>
  <cols>
    <col min="2" max="2" width="6.9140625" bestFit="1" customWidth="1"/>
  </cols>
  <sheetData>
    <row r="1" spans="1:4" x14ac:dyDescent="0.35">
      <c r="A1" t="s">
        <v>22</v>
      </c>
      <c r="B1" t="s">
        <v>29</v>
      </c>
      <c r="D1">
        <v>-1</v>
      </c>
    </row>
    <row r="2" spans="1:4" x14ac:dyDescent="0.35">
      <c r="A2">
        <v>0</v>
      </c>
      <c r="B2">
        <v>1</v>
      </c>
    </row>
    <row r="3" spans="1:4" x14ac:dyDescent="0.35">
      <c r="A3">
        <v>1</v>
      </c>
      <c r="B3">
        <f>(100-'BPU LOT 2 BONS DE COMMANDE'!F$30)/100</f>
        <v>1</v>
      </c>
    </row>
    <row r="4" spans="1:4" x14ac:dyDescent="0.35">
      <c r="A4">
        <v>2</v>
      </c>
      <c r="B4">
        <f>(100-'BPU LOT 2 BONS DE COMMANDE'!F$30)/100</f>
        <v>1</v>
      </c>
    </row>
    <row r="5" spans="1:4" x14ac:dyDescent="0.35">
      <c r="A5">
        <v>3</v>
      </c>
      <c r="B5">
        <f>(100-'BPU LOT 2 BONS DE COMMANDE'!F$30)/100</f>
        <v>1</v>
      </c>
    </row>
    <row r="6" spans="1:4" x14ac:dyDescent="0.35">
      <c r="A6">
        <v>4</v>
      </c>
      <c r="B6">
        <f>(100-'BPU LOT 2 BONS DE COMMANDE'!F$30)/100</f>
        <v>1</v>
      </c>
    </row>
    <row r="7" spans="1:4" x14ac:dyDescent="0.35">
      <c r="A7">
        <v>5</v>
      </c>
      <c r="B7">
        <f>(100-'BPU LOT 2 BONS DE COMMANDE'!F$30)/100</f>
        <v>1</v>
      </c>
    </row>
    <row r="8" spans="1:4" x14ac:dyDescent="0.35">
      <c r="A8">
        <v>6</v>
      </c>
      <c r="B8">
        <f>(100-'BPU LOT 2 BONS DE COMMANDE'!F$30)/100</f>
        <v>1</v>
      </c>
    </row>
    <row r="9" spans="1:4" x14ac:dyDescent="0.35">
      <c r="A9">
        <v>7</v>
      </c>
      <c r="B9">
        <f>(100-'BPU LOT 2 BONS DE COMMANDE'!F$30)/100</f>
        <v>1</v>
      </c>
    </row>
    <row r="10" spans="1:4" x14ac:dyDescent="0.35">
      <c r="A10">
        <v>8</v>
      </c>
      <c r="B10">
        <f>(100-'BPU LOT 2 BONS DE COMMANDE'!F$30)/100</f>
        <v>1</v>
      </c>
    </row>
    <row r="11" spans="1:4" x14ac:dyDescent="0.35">
      <c r="A11">
        <v>9</v>
      </c>
      <c r="B11">
        <f>(100-'BPU LOT 2 BONS DE COMMANDE'!F$30)/100</f>
        <v>1</v>
      </c>
    </row>
    <row r="12" spans="1:4" x14ac:dyDescent="0.35">
      <c r="A12">
        <v>10</v>
      </c>
      <c r="B12">
        <f>(100-'BPU LOT 2 BONS DE COMMANDE'!F$30)/100</f>
        <v>1</v>
      </c>
    </row>
    <row r="13" spans="1:4" x14ac:dyDescent="0.35">
      <c r="A13">
        <v>11</v>
      </c>
      <c r="B13">
        <f>(100-'BPU LOT 2 BONS DE COMMANDE'!F$30)/100</f>
        <v>1</v>
      </c>
    </row>
    <row r="14" spans="1:4" x14ac:dyDescent="0.35">
      <c r="A14">
        <v>12</v>
      </c>
      <c r="B14">
        <f>(100-'BPU LOT 2 BONS DE COMMANDE'!F$30)/100</f>
        <v>1</v>
      </c>
    </row>
    <row r="15" spans="1:4" x14ac:dyDescent="0.35">
      <c r="A15">
        <v>13</v>
      </c>
      <c r="B15">
        <f>(100-'BPU LOT 2 BONS DE COMMANDE'!F$30)/100</f>
        <v>1</v>
      </c>
    </row>
    <row r="16" spans="1:4" x14ac:dyDescent="0.35">
      <c r="A16">
        <v>14</v>
      </c>
      <c r="B16">
        <f>(100-'BPU LOT 2 BONS DE COMMANDE'!F$30)/100</f>
        <v>1</v>
      </c>
    </row>
    <row r="17" spans="1:2" x14ac:dyDescent="0.35">
      <c r="A17">
        <v>15</v>
      </c>
      <c r="B17">
        <f>(100-'BPU LOT 2 BONS DE COMMANDE'!F$30)/100</f>
        <v>1</v>
      </c>
    </row>
    <row r="18" spans="1:2" x14ac:dyDescent="0.35">
      <c r="A18">
        <v>16</v>
      </c>
      <c r="B18">
        <f>(100-'BPU LOT 2 BONS DE COMMANDE'!F$30)/100</f>
        <v>1</v>
      </c>
    </row>
    <row r="19" spans="1:2" x14ac:dyDescent="0.35">
      <c r="A19">
        <v>17</v>
      </c>
      <c r="B19">
        <f>(100-'BPU LOT 2 BONS DE COMMANDE'!F$30)/100</f>
        <v>1</v>
      </c>
    </row>
    <row r="20" spans="1:2" x14ac:dyDescent="0.35">
      <c r="A20">
        <v>18</v>
      </c>
      <c r="B20">
        <f>(100-'BPU LOT 2 BONS DE COMMANDE'!F$30)/100</f>
        <v>1</v>
      </c>
    </row>
    <row r="21" spans="1:2" x14ac:dyDescent="0.35">
      <c r="A21">
        <v>19</v>
      </c>
      <c r="B21">
        <f>(100-'BPU LOT 2 BONS DE COMMANDE'!F$30)/100</f>
        <v>1</v>
      </c>
    </row>
    <row r="22" spans="1:2" x14ac:dyDescent="0.35">
      <c r="A22">
        <v>20</v>
      </c>
      <c r="B22">
        <f>(100-'BPU LOT 2 BONS DE COMMANDE'!F$30)/100</f>
        <v>1</v>
      </c>
    </row>
    <row r="23" spans="1:2" x14ac:dyDescent="0.35">
      <c r="A23">
        <v>21</v>
      </c>
      <c r="B23">
        <f>(100-'BPU LOT 2 BONS DE COMMANDE'!F$30)/100</f>
        <v>1</v>
      </c>
    </row>
    <row r="24" spans="1:2" x14ac:dyDescent="0.35">
      <c r="A24">
        <v>22</v>
      </c>
      <c r="B24">
        <f>(100-'BPU LOT 2 BONS DE COMMANDE'!F$30)/100</f>
        <v>1</v>
      </c>
    </row>
    <row r="25" spans="1:2" x14ac:dyDescent="0.35">
      <c r="A25">
        <v>23</v>
      </c>
      <c r="B25">
        <f>(100-'BPU LOT 2 BONS DE COMMANDE'!F$30)/100</f>
        <v>1</v>
      </c>
    </row>
    <row r="26" spans="1:2" x14ac:dyDescent="0.35">
      <c r="A26">
        <v>24</v>
      </c>
      <c r="B26">
        <f>(100-'BPU LOT 2 BONS DE COMMANDE'!F$30)/100</f>
        <v>1</v>
      </c>
    </row>
    <row r="27" spans="1:2" x14ac:dyDescent="0.35">
      <c r="A27">
        <v>25</v>
      </c>
      <c r="B27">
        <f>(100-'BPU LOT 2 BONS DE COMMANDE'!F$30)/100</f>
        <v>1</v>
      </c>
    </row>
    <row r="28" spans="1:2" x14ac:dyDescent="0.35">
      <c r="A28">
        <v>26</v>
      </c>
      <c r="B28">
        <f>(100-'BPU LOT 2 BONS DE COMMANDE'!F$30)/100</f>
        <v>1</v>
      </c>
    </row>
    <row r="29" spans="1:2" x14ac:dyDescent="0.35">
      <c r="A29">
        <v>27</v>
      </c>
      <c r="B29">
        <f>(100-'BPU LOT 2 BONS DE COMMANDE'!F$30)/100</f>
        <v>1</v>
      </c>
    </row>
    <row r="30" spans="1:2" x14ac:dyDescent="0.35">
      <c r="A30">
        <v>28</v>
      </c>
      <c r="B30">
        <f>(100-'BPU LOT 2 BONS DE COMMANDE'!F$30)/100</f>
        <v>1</v>
      </c>
    </row>
    <row r="31" spans="1:2" x14ac:dyDescent="0.35">
      <c r="A31">
        <v>29</v>
      </c>
      <c r="B31">
        <f>(100-'BPU LOT 2 BONS DE COMMANDE'!F$30)/100</f>
        <v>1</v>
      </c>
    </row>
    <row r="32" spans="1:2" x14ac:dyDescent="0.35">
      <c r="A32">
        <v>30</v>
      </c>
      <c r="B32">
        <f>(100-'BPU LOT 2 BONS DE COMMANDE'!F$31)/100</f>
        <v>1</v>
      </c>
    </row>
    <row r="33" spans="1:2" x14ac:dyDescent="0.35">
      <c r="A33">
        <v>31</v>
      </c>
      <c r="B33">
        <f>(100-'BPU LOT 2 BONS DE COMMANDE'!F$31)/100</f>
        <v>1</v>
      </c>
    </row>
    <row r="34" spans="1:2" x14ac:dyDescent="0.35">
      <c r="A34">
        <v>32</v>
      </c>
      <c r="B34">
        <f>(100-'BPU LOT 2 BONS DE COMMANDE'!F$31)/100</f>
        <v>1</v>
      </c>
    </row>
    <row r="35" spans="1:2" x14ac:dyDescent="0.35">
      <c r="A35">
        <v>33</v>
      </c>
      <c r="B35">
        <f>(100-'BPU LOT 2 BONS DE COMMANDE'!F$31)/100</f>
        <v>1</v>
      </c>
    </row>
    <row r="36" spans="1:2" x14ac:dyDescent="0.35">
      <c r="A36">
        <v>34</v>
      </c>
      <c r="B36">
        <f>(100-'BPU LOT 2 BONS DE COMMANDE'!F$31)/100</f>
        <v>1</v>
      </c>
    </row>
    <row r="37" spans="1:2" x14ac:dyDescent="0.35">
      <c r="A37">
        <v>35</v>
      </c>
      <c r="B37">
        <f>(100-'BPU LOT 2 BONS DE COMMANDE'!F$31)/100</f>
        <v>1</v>
      </c>
    </row>
    <row r="38" spans="1:2" x14ac:dyDescent="0.35">
      <c r="A38">
        <v>36</v>
      </c>
      <c r="B38">
        <f>(100-'BPU LOT 2 BONS DE COMMANDE'!F$31)/100</f>
        <v>1</v>
      </c>
    </row>
    <row r="39" spans="1:2" x14ac:dyDescent="0.35">
      <c r="A39">
        <v>37</v>
      </c>
      <c r="B39">
        <f>(100-'BPU LOT 2 BONS DE COMMANDE'!F$31)/100</f>
        <v>1</v>
      </c>
    </row>
    <row r="40" spans="1:2" x14ac:dyDescent="0.35">
      <c r="A40">
        <v>38</v>
      </c>
      <c r="B40">
        <f>(100-'BPU LOT 2 BONS DE COMMANDE'!F$31)/100</f>
        <v>1</v>
      </c>
    </row>
    <row r="41" spans="1:2" x14ac:dyDescent="0.35">
      <c r="A41">
        <v>39</v>
      </c>
      <c r="B41">
        <f>(100-'BPU LOT 2 BONS DE COMMANDE'!F$31)/100</f>
        <v>1</v>
      </c>
    </row>
    <row r="42" spans="1:2" x14ac:dyDescent="0.35">
      <c r="A42">
        <v>40</v>
      </c>
      <c r="B42">
        <f>(100-'BPU LOT 2 BONS DE COMMANDE'!F$31)/100</f>
        <v>1</v>
      </c>
    </row>
    <row r="43" spans="1:2" x14ac:dyDescent="0.35">
      <c r="A43">
        <v>41</v>
      </c>
      <c r="B43">
        <f>(100-'BPU LOT 2 BONS DE COMMANDE'!F$31)/100</f>
        <v>1</v>
      </c>
    </row>
    <row r="44" spans="1:2" x14ac:dyDescent="0.35">
      <c r="A44">
        <v>42</v>
      </c>
      <c r="B44">
        <f>(100-'BPU LOT 2 BONS DE COMMANDE'!F$31)/100</f>
        <v>1</v>
      </c>
    </row>
    <row r="45" spans="1:2" x14ac:dyDescent="0.35">
      <c r="A45">
        <v>43</v>
      </c>
      <c r="B45">
        <f>(100-'BPU LOT 2 BONS DE COMMANDE'!F$31)/100</f>
        <v>1</v>
      </c>
    </row>
    <row r="46" spans="1:2" x14ac:dyDescent="0.35">
      <c r="A46">
        <v>44</v>
      </c>
      <c r="B46">
        <f>(100-'BPU LOT 2 BONS DE COMMANDE'!F$31)/100</f>
        <v>1</v>
      </c>
    </row>
    <row r="47" spans="1:2" x14ac:dyDescent="0.35">
      <c r="A47">
        <v>45</v>
      </c>
      <c r="B47">
        <f>(100-'BPU LOT 2 BONS DE COMMANDE'!F$31)/100</f>
        <v>1</v>
      </c>
    </row>
    <row r="48" spans="1:2" x14ac:dyDescent="0.35">
      <c r="A48">
        <v>46</v>
      </c>
      <c r="B48">
        <f>(100-'BPU LOT 2 BONS DE COMMANDE'!F$31)/100</f>
        <v>1</v>
      </c>
    </row>
    <row r="49" spans="1:2" x14ac:dyDescent="0.35">
      <c r="A49">
        <v>47</v>
      </c>
      <c r="B49">
        <f>(100-'BPU LOT 2 BONS DE COMMANDE'!F$31)/100</f>
        <v>1</v>
      </c>
    </row>
    <row r="50" spans="1:2" x14ac:dyDescent="0.35">
      <c r="A50">
        <v>48</v>
      </c>
      <c r="B50">
        <f>(100-'BPU LOT 2 BONS DE COMMANDE'!F$31)/100</f>
        <v>1</v>
      </c>
    </row>
    <row r="51" spans="1:2" x14ac:dyDescent="0.35">
      <c r="A51">
        <v>49</v>
      </c>
      <c r="B51">
        <f>(100-'BPU LOT 2 BONS DE COMMANDE'!F$31)/100</f>
        <v>1</v>
      </c>
    </row>
    <row r="52" spans="1:2" x14ac:dyDescent="0.35">
      <c r="A52">
        <v>50</v>
      </c>
      <c r="B52">
        <f>(100-'BPU LOT 2 BONS DE COMMANDE'!F$32)/100</f>
        <v>1</v>
      </c>
    </row>
    <row r="53" spans="1:2" x14ac:dyDescent="0.35">
      <c r="A53">
        <v>51</v>
      </c>
      <c r="B53">
        <f>(100-'BPU LOT 2 BONS DE COMMANDE'!F$32)/100</f>
        <v>1</v>
      </c>
    </row>
    <row r="54" spans="1:2" x14ac:dyDescent="0.35">
      <c r="A54">
        <v>52</v>
      </c>
      <c r="B54">
        <f>(100-'BPU LOT 2 BONS DE COMMANDE'!F$32)/100</f>
        <v>1</v>
      </c>
    </row>
    <row r="55" spans="1:2" x14ac:dyDescent="0.35">
      <c r="A55">
        <v>53</v>
      </c>
      <c r="B55">
        <f>(100-'BPU LOT 2 BONS DE COMMANDE'!F$32)/100</f>
        <v>1</v>
      </c>
    </row>
    <row r="56" spans="1:2" x14ac:dyDescent="0.35">
      <c r="A56">
        <v>54</v>
      </c>
      <c r="B56">
        <f>(100-'BPU LOT 2 BONS DE COMMANDE'!F$32)/100</f>
        <v>1</v>
      </c>
    </row>
    <row r="57" spans="1:2" x14ac:dyDescent="0.35">
      <c r="A57">
        <v>55</v>
      </c>
      <c r="B57">
        <f>(100-'BPU LOT 2 BONS DE COMMANDE'!F$32)/100</f>
        <v>1</v>
      </c>
    </row>
    <row r="58" spans="1:2" x14ac:dyDescent="0.35">
      <c r="A58">
        <v>56</v>
      </c>
      <c r="B58">
        <f>(100-'BPU LOT 2 BONS DE COMMANDE'!F$32)/100</f>
        <v>1</v>
      </c>
    </row>
    <row r="59" spans="1:2" x14ac:dyDescent="0.35">
      <c r="A59">
        <v>57</v>
      </c>
      <c r="B59">
        <f>(100-'BPU LOT 2 BONS DE COMMANDE'!F$32)/100</f>
        <v>1</v>
      </c>
    </row>
    <row r="60" spans="1:2" x14ac:dyDescent="0.35">
      <c r="A60">
        <v>58</v>
      </c>
      <c r="B60">
        <f>(100-'BPU LOT 2 BONS DE COMMANDE'!F$32)/100</f>
        <v>1</v>
      </c>
    </row>
    <row r="61" spans="1:2" x14ac:dyDescent="0.35">
      <c r="A61">
        <v>59</v>
      </c>
      <c r="B61">
        <f>(100-'BPU LOT 2 BONS DE COMMANDE'!F$32)/100</f>
        <v>1</v>
      </c>
    </row>
    <row r="62" spans="1:2" x14ac:dyDescent="0.35">
      <c r="A62">
        <v>60</v>
      </c>
      <c r="B62">
        <f>(100-'BPU LOT 2 BONS DE COMMANDE'!F$32)/100</f>
        <v>1</v>
      </c>
    </row>
    <row r="63" spans="1:2" x14ac:dyDescent="0.35">
      <c r="A63">
        <v>61</v>
      </c>
      <c r="B63">
        <f>(100-'BPU LOT 2 BONS DE COMMANDE'!F$32)/100</f>
        <v>1</v>
      </c>
    </row>
    <row r="64" spans="1:2" x14ac:dyDescent="0.35">
      <c r="A64">
        <v>62</v>
      </c>
      <c r="B64">
        <f>(100-'BPU LOT 2 BONS DE COMMANDE'!F$32)/100</f>
        <v>1</v>
      </c>
    </row>
    <row r="65" spans="1:2" x14ac:dyDescent="0.35">
      <c r="A65">
        <v>63</v>
      </c>
      <c r="B65">
        <f>(100-'BPU LOT 2 BONS DE COMMANDE'!F$32)/100</f>
        <v>1</v>
      </c>
    </row>
    <row r="66" spans="1:2" x14ac:dyDescent="0.35">
      <c r="A66">
        <v>64</v>
      </c>
      <c r="B66">
        <f>(100-'BPU LOT 2 BONS DE COMMANDE'!F$32)/100</f>
        <v>1</v>
      </c>
    </row>
    <row r="67" spans="1:2" x14ac:dyDescent="0.35">
      <c r="A67">
        <v>65</v>
      </c>
      <c r="B67">
        <f>(100-'BPU LOT 2 BONS DE COMMANDE'!F$32)/100</f>
        <v>1</v>
      </c>
    </row>
    <row r="68" spans="1:2" x14ac:dyDescent="0.35">
      <c r="A68">
        <v>66</v>
      </c>
      <c r="B68">
        <f>(100-'BPU LOT 2 BONS DE COMMANDE'!F$32)/100</f>
        <v>1</v>
      </c>
    </row>
    <row r="69" spans="1:2" x14ac:dyDescent="0.35">
      <c r="A69">
        <v>67</v>
      </c>
      <c r="B69">
        <f>(100-'BPU LOT 2 BONS DE COMMANDE'!F$32)/100</f>
        <v>1</v>
      </c>
    </row>
    <row r="70" spans="1:2" x14ac:dyDescent="0.35">
      <c r="A70">
        <v>68</v>
      </c>
      <c r="B70">
        <f>(100-'BPU LOT 2 BONS DE COMMANDE'!F$32)/100</f>
        <v>1</v>
      </c>
    </row>
    <row r="71" spans="1:2" x14ac:dyDescent="0.35">
      <c r="A71">
        <v>69</v>
      </c>
      <c r="B71">
        <f>(100-'BPU LOT 2 BONS DE COMMANDE'!F$32)/100</f>
        <v>1</v>
      </c>
    </row>
    <row r="72" spans="1:2" x14ac:dyDescent="0.35">
      <c r="A72">
        <v>70</v>
      </c>
      <c r="B72">
        <f>(100-'BPU LOT 2 BONS DE COMMANDE'!F$32)/100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BPU LOT 2 BONS DE COMMANDE</vt:lpstr>
      <vt:lpstr> DQE LOT 2 BONS DE COMMANDE</vt:lpstr>
      <vt:lpstr>BPU LOT 2 MARCHES SUBSEQUENTS</vt:lpstr>
      <vt:lpstr>DQE LOT 2 MARCHES SUBSEQUENTS</vt:lpstr>
      <vt:lpstr>SYNTHESE TOTAL ESTIMATIF</vt:lpstr>
      <vt:lpstr>liste</vt:lpstr>
      <vt:lpstr>' DQE LOT 2 BONS DE COMMANDE'!Zone_d_impression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MOTTA Patricia</cp:lastModifiedBy>
  <dcterms:created xsi:type="dcterms:W3CDTF">2020-12-08T12:28:33Z</dcterms:created>
  <dcterms:modified xsi:type="dcterms:W3CDTF">2025-07-22T08:06:47Z</dcterms:modified>
</cp:coreProperties>
</file>